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一覧" sheetId="1" state="visible" r:id="rId1"/>
    <sheet name="通知書" sheetId="2" state="visible" r:id="rId2"/>
    <sheet name="使い方" sheetId="3" state="visible" r:id="rId3"/>
    <sheet name="等級表" sheetId="4" state="visible" r:id="rId4"/>
  </sheets>
  <definedNames>
    <definedName name="_xlnm.Print_Area" localSheetId="1">'通知書'!$A$5:$F$44</definedName>
  </definedNames>
  <calcPr calcId="124519" fullCalcOnLoad="1"/>
</workbook>
</file>

<file path=xl/styles.xml><?xml version="1.0" encoding="utf-8"?>
<styleSheet xmlns="http://schemas.openxmlformats.org/spreadsheetml/2006/main">
  <numFmts count="2">
    <numFmt numFmtId="164" formatCode="yyyy/m/d"/>
    <numFmt numFmtId="165" formatCode="0.0%"/>
  </numFmts>
  <fonts count="16">
    <font>
      <name val="Calibri"/>
      <family val="2"/>
      <color theme="1"/>
      <sz val="11"/>
      <scheme val="minor"/>
    </font>
    <font>
      <name val="Yu Gothic"/>
      <b val="1"/>
      <sz val="14"/>
    </font>
    <font>
      <name val="Yu Gothic"/>
      <sz val="10"/>
    </font>
    <font>
      <name val="Yu Gothic"/>
      <b val="1"/>
      <sz val="10"/>
    </font>
    <font>
      <name val="Yu Gothic"/>
      <b val="1"/>
      <color rgb="00FFFFFF"/>
      <sz val="10"/>
    </font>
    <font>
      <name val="Yu Gothic"/>
      <b val="1"/>
      <sz val="13"/>
    </font>
    <font>
      <name val="Yu Gothic"/>
      <color rgb="005B6476"/>
      <sz val="9"/>
    </font>
    <font>
      <name val="Yu Gothic"/>
      <b val="1"/>
      <sz val="11"/>
    </font>
    <font>
      <name val="Yu Mincho"/>
      <sz val="10.5"/>
    </font>
    <font>
      <name val="Yu Mincho"/>
      <b val="1"/>
      <sz val="12.5"/>
    </font>
    <font>
      <name val="Yu Mincho"/>
      <b val="1"/>
      <sz val="10.5"/>
    </font>
    <font>
      <name val="Yu Mincho"/>
      <b val="1"/>
      <sz val="16"/>
    </font>
    <font>
      <name val="Yu Mincho"/>
      <b val="1"/>
      <sz val="11"/>
    </font>
    <font>
      <name val="Yu Mincho"/>
      <b val="1"/>
      <sz val="10"/>
    </font>
    <font>
      <name val="Yu Mincho"/>
      <sz val="10"/>
    </font>
    <font>
      <name val="Yu Gothic"/>
      <b val="1"/>
      <sz val="12"/>
    </font>
  </fonts>
  <fills count="6">
    <fill>
      <patternFill/>
    </fill>
    <fill>
      <patternFill patternType="gray125"/>
    </fill>
    <fill>
      <patternFill patternType="solid">
        <fgColor rgb="00FFF2CC"/>
      </patternFill>
    </fill>
    <fill>
      <patternFill patternType="solid">
        <fgColor rgb="000071EB"/>
      </patternFill>
    </fill>
    <fill>
      <patternFill patternType="solid">
        <fgColor rgb="00F2F2F2"/>
      </patternFill>
    </fill>
    <fill>
      <patternFill patternType="solid">
        <fgColor rgb="00F8FAFC"/>
      </patternFill>
    </fill>
  </fills>
  <borders count="3">
    <border>
      <left/>
      <right/>
      <top/>
      <bottom/>
      <diagonal/>
    </border>
    <border>
      <left style="thin">
        <color rgb="00D3D9E2"/>
      </left>
      <right style="thin">
        <color rgb="00D3D9E2"/>
      </right>
      <top style="thin">
        <color rgb="00D3D9E2"/>
      </top>
      <bottom style="thin">
        <color rgb="00D3D9E2"/>
      </bottom>
    </border>
    <border>
      <left style="thin">
        <color rgb="00CBD5E1"/>
      </left>
      <right style="thin">
        <color rgb="00CBD5E1"/>
      </right>
      <top style="thin">
        <color rgb="00CBD5E1"/>
      </top>
      <bottom style="thin">
        <color rgb="00CBD5E1"/>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2" fillId="2" borderId="1" pivotButton="0" quotePrefix="0" xfId="0"/>
    <xf numFmtId="0" fontId="0" fillId="0" borderId="1" pivotButton="0" quotePrefix="0" xfId="0"/>
    <xf numFmtId="0" fontId="4" fillId="3" borderId="1" applyAlignment="1" pivotButton="0" quotePrefix="0" xfId="0">
      <alignment horizontal="center" vertical="center" wrapText="1"/>
    </xf>
    <xf numFmtId="0" fontId="2" fillId="2" borderId="1" applyAlignment="1" pivotButton="0" quotePrefix="0" xfId="0">
      <alignment horizontal="center" vertical="center"/>
    </xf>
    <xf numFmtId="0" fontId="2" fillId="2" borderId="1" applyAlignment="1" pivotButton="0" quotePrefix="0" xfId="0">
      <alignment horizontal="left" vertical="center"/>
    </xf>
    <xf numFmtId="164" fontId="2" fillId="2" borderId="1" applyAlignment="1" pivotButton="0" quotePrefix="0" xfId="0">
      <alignment horizontal="center" vertical="center"/>
    </xf>
    <xf numFmtId="3" fontId="2" fillId="2" borderId="1" applyAlignment="1" pivotButton="0" quotePrefix="0" xfId="0">
      <alignment horizontal="center" vertical="center"/>
    </xf>
    <xf numFmtId="3" fontId="2" fillId="4" borderId="1" applyAlignment="1" pivotButton="0" quotePrefix="0" xfId="0">
      <alignment horizontal="center" vertical="center"/>
    </xf>
    <xf numFmtId="165" fontId="2" fillId="4" borderId="1" applyAlignment="1" pivotButton="0" quotePrefix="0" xfId="0">
      <alignment horizontal="center" vertical="center"/>
    </xf>
    <xf numFmtId="0" fontId="2" fillId="4" borderId="1" applyAlignment="1" pivotButton="0" quotePrefix="0" xfId="0">
      <alignment horizontal="left" vertical="center"/>
    </xf>
    <xf numFmtId="0" fontId="5" fillId="0" borderId="0" pivotButton="0" quotePrefix="0" xfId="0"/>
    <xf numFmtId="0" fontId="6" fillId="0" borderId="0" pivotButton="0" quotePrefix="0" xfId="0"/>
    <xf numFmtId="0" fontId="7" fillId="2" borderId="1" applyAlignment="1" pivotButton="0" quotePrefix="0" xfId="0">
      <alignment horizontal="center"/>
    </xf>
    <xf numFmtId="0" fontId="8" fillId="0" borderId="0" applyAlignment="1" pivotButton="0" quotePrefix="0" xfId="0">
      <alignment horizontal="right" vertical="top"/>
    </xf>
    <xf numFmtId="0" fontId="9" fillId="0" borderId="0" applyAlignment="1" pivotButton="0" quotePrefix="0" xfId="0">
      <alignment vertical="top" wrapText="1"/>
    </xf>
    <xf numFmtId="164" fontId="0" fillId="0" borderId="0" pivotButton="0" quotePrefix="0" xfId="0"/>
    <xf numFmtId="0" fontId="10" fillId="0" borderId="0" applyAlignment="1" pivotButton="0" quotePrefix="0" xfId="0">
      <alignment horizontal="right" vertical="top"/>
    </xf>
    <xf numFmtId="0" fontId="11" fillId="0" borderId="0" applyAlignment="1" pivotButton="0" quotePrefix="0" xfId="0">
      <alignment horizontal="center" vertical="center"/>
    </xf>
    <xf numFmtId="0" fontId="8" fillId="0" borderId="0" applyAlignment="1" pivotButton="0" quotePrefix="0" xfId="0">
      <alignment vertical="top" wrapText="1"/>
    </xf>
    <xf numFmtId="0" fontId="12" fillId="0" borderId="0" applyAlignment="1" pivotButton="0" quotePrefix="0" xfId="0">
      <alignment horizontal="center" vertical="center"/>
    </xf>
    <xf numFmtId="0" fontId="10" fillId="0" borderId="0" applyAlignment="1" pivotButton="0" quotePrefix="0" xfId="0">
      <alignment vertical="top" wrapText="1"/>
    </xf>
    <xf numFmtId="0" fontId="13" fillId="5" borderId="2" applyAlignment="1" pivotButton="0" quotePrefix="0" xfId="0">
      <alignment horizontal="center" vertical="center"/>
    </xf>
    <xf numFmtId="0" fontId="13" fillId="5" borderId="2" applyAlignment="1" pivotButton="0" quotePrefix="0" xfId="0">
      <alignment horizontal="right" vertical="center"/>
    </xf>
    <xf numFmtId="0" fontId="13" fillId="5" borderId="2" applyAlignment="1" pivotButton="0" quotePrefix="0" xfId="0">
      <alignment vertical="center"/>
    </xf>
    <xf numFmtId="0" fontId="14" fillId="0" borderId="2" applyAlignment="1" pivotButton="0" quotePrefix="0" xfId="0">
      <alignment horizontal="right" vertical="center"/>
    </xf>
    <xf numFmtId="0" fontId="14" fillId="0" borderId="0" applyAlignment="1" pivotButton="0" quotePrefix="0" xfId="0">
      <alignment vertical="top" wrapText="1"/>
    </xf>
    <xf numFmtId="0" fontId="3" fillId="0" borderId="0" applyAlignment="1" pivotButton="0" quotePrefix="0" xfId="0">
      <alignment vertical="top"/>
    </xf>
    <xf numFmtId="0" fontId="2" fillId="0" borderId="0" applyAlignment="1" pivotButton="0" quotePrefix="0" xfId="0">
      <alignment vertical="top" wrapText="1"/>
    </xf>
    <xf numFmtId="0" fontId="15" fillId="0" borderId="0" pivotButton="0" quotePrefix="0" xfId="0"/>
    <xf numFmtId="0" fontId="4" fillId="3" borderId="0" applyAlignment="1" pivotButton="0" quotePrefix="0" xfId="0">
      <alignment horizontal="center"/>
    </xf>
    <xf numFmtId="0" fontId="2" fillId="0" borderId="1" pivotButton="0" quotePrefix="0" xfId="0"/>
    <xf numFmtId="3" fontId="2" fillId="0" borderId="1" pivotButton="0" quotePrefix="0" xfId="0"/>
  </cellXfs>
  <cellStyles count="1">
    <cellStyle name="Normal" xfId="0" builtinId="0" hidden="0"/>
  </cellStyles>
  <dxfs count="2">
    <dxf>
      <font>
        <b val="1"/>
        <color rgb="00B06000"/>
      </font>
      <fill>
        <patternFill patternType="solid">
          <fgColor rgb="00FEF7E0"/>
        </patternFill>
      </fill>
    </dxf>
    <dxf>
      <font>
        <b val="1"/>
        <color rgb="00C5221F"/>
      </font>
      <fill>
        <patternFill patternType="solid">
          <fgColor rgb="00FCE8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109"/>
  <sheetViews>
    <sheetView tabSelected="0" workbookViewId="0">
      <pane xSplit="2" ySplit="9" topLeftCell="C10" activePane="bottomRight" state="frozen"/>
      <selection pane="topRight"/>
      <selection pane="bottomLeft"/>
      <selection pane="bottomRight" activeCell="A1" sqref="A1"/>
    </sheetView>
  </sheetViews>
  <sheetFormatPr baseColWidth="8" defaultRowHeight="15"/>
  <cols>
    <col width="9" customWidth="1" min="1" max="1"/>
    <col width="14" customWidth="1" min="2" max="2"/>
    <col width="14" customWidth="1" min="3" max="3"/>
    <col width="10" customWidth="1" min="4" max="4"/>
    <col width="12" customWidth="1" min="5" max="5"/>
    <col width="12" customWidth="1" min="6" max="6"/>
    <col width="13" customWidth="1" min="7" max="7"/>
    <col width="14" customWidth="1" min="8" max="8"/>
    <col width="30" customWidth="1" min="9" max="9"/>
    <col width="12" customWidth="1" min="10" max="10"/>
    <col width="12" customWidth="1" min="11" max="11"/>
    <col width="13" customWidth="1" min="12" max="12"/>
    <col width="11" customWidth="1" min="13" max="13"/>
    <col width="11" customWidth="1" min="14" max="14"/>
    <col width="12" customWidth="1" min="15" max="15"/>
    <col width="12" customWidth="1" min="16" max="16"/>
    <col width="12" customWidth="1" min="17" max="17"/>
    <col width="8" customWidth="1" min="18" max="18"/>
    <col width="26" customWidth="1" min="19" max="19"/>
    <col width="9" customWidth="1" min="20" max="20"/>
  </cols>
  <sheetData>
    <row r="1">
      <c r="A1" s="1" t="inlineStr">
        <is>
          <t>昇給通知書 一覧（エクセル版）</t>
        </is>
      </c>
    </row>
    <row r="2">
      <c r="A2" s="2" t="inlineStr">
        <is>
          <t>黄色のセルに入力してください。灰色のセルは自動計算です。10〜11行目は記入例なので、上書きして使えます。通知書シートのB3に社員番号を入れると、その人の昇給通知書になります。</t>
        </is>
      </c>
    </row>
    <row r="4">
      <c r="A4" s="3" t="inlineStr">
        <is>
          <t>会社名</t>
        </is>
      </c>
      <c r="B4" s="4" t="inlineStr">
        <is>
          <t>株式会社サンプル</t>
        </is>
      </c>
      <c r="C4" s="5" t="n"/>
      <c r="D4" s="5" t="n"/>
      <c r="E4" s="5" t="n"/>
    </row>
    <row r="5">
      <c r="A5" s="3" t="inlineStr">
        <is>
          <t>所在地</t>
        </is>
      </c>
      <c r="B5" s="4" t="inlineStr">
        <is>
          <t>〒100-0005 東京都千代田区丸の内1-1-1</t>
        </is>
      </c>
      <c r="C5" s="5" t="n"/>
      <c r="D5" s="5" t="n"/>
      <c r="E5" s="5" t="n"/>
    </row>
    <row r="6">
      <c r="A6" s="3" t="inlineStr">
        <is>
          <t>代表取締役名</t>
        </is>
      </c>
      <c r="B6" s="4" t="inlineStr">
        <is>
          <t>山田 花子</t>
        </is>
      </c>
      <c r="C6" s="5" t="n"/>
      <c r="D6" s="5" t="n"/>
      <c r="E6" s="5" t="n"/>
    </row>
    <row r="7">
      <c r="A7" s="3" t="inlineStr">
        <is>
          <t>問い合わせ先</t>
        </is>
      </c>
      <c r="B7" s="4" t="inlineStr">
        <is>
          <t>人事部 鈴木（電話 03-1234-5678）</t>
        </is>
      </c>
      <c r="C7" s="5" t="n"/>
      <c r="D7" s="5" t="n"/>
      <c r="E7" s="5" t="n"/>
    </row>
    <row r="9" ht="44" customHeight="1">
      <c r="A9" s="6" t="inlineStr">
        <is>
          <t>社員番号</t>
        </is>
      </c>
      <c r="B9" s="6" t="inlineStr">
        <is>
          <t>氏名</t>
        </is>
      </c>
      <c r="C9" s="6" t="inlineStr">
        <is>
          <t>所属</t>
        </is>
      </c>
      <c r="D9" s="6" t="inlineStr">
        <is>
          <t>役職</t>
        </is>
      </c>
      <c r="E9" s="6" t="inlineStr">
        <is>
          <t>通知日</t>
        </is>
      </c>
      <c r="F9" s="6" t="inlineStr">
        <is>
          <t>適用開始日</t>
        </is>
      </c>
      <c r="G9" s="6" t="inlineStr">
        <is>
          <t>反映する給与の支給日</t>
        </is>
      </c>
      <c r="H9" s="6" t="inlineStr">
        <is>
          <t>昇給の理由</t>
        </is>
      </c>
      <c r="I9" s="6" t="inlineStr">
        <is>
          <t>理由の詳細</t>
        </is>
      </c>
      <c r="J9" s="6" t="inlineStr">
        <is>
          <t>改定前 基本給</t>
        </is>
      </c>
      <c r="K9" s="6" t="inlineStr">
        <is>
          <t>改定後 基本給</t>
        </is>
      </c>
      <c r="L9" s="6" t="inlineStr">
        <is>
          <t>手当の名称（任意）</t>
        </is>
      </c>
      <c r="M9" s="6" t="inlineStr">
        <is>
          <t>改定前 手当</t>
        </is>
      </c>
      <c r="N9" s="6" t="inlineStr">
        <is>
          <t>改定後 手当</t>
        </is>
      </c>
      <c r="O9" s="6" t="inlineStr">
        <is>
          <t>改定前 月額合計</t>
        </is>
      </c>
      <c r="P9" s="6" t="inlineStr">
        <is>
          <t>改定後 月額合計</t>
        </is>
      </c>
      <c r="Q9" s="6" t="inlineStr">
        <is>
          <t>昇給額（月額）</t>
        </is>
      </c>
      <c r="R9" s="6" t="inlineStr">
        <is>
          <t>昇給率</t>
        </is>
      </c>
      <c r="S9" s="6" t="inlineStr">
        <is>
          <t>健康保険の等級の目安</t>
        </is>
      </c>
      <c r="T9" s="6" t="inlineStr">
        <is>
          <t>受領確認欄</t>
        </is>
      </c>
    </row>
    <row r="10">
      <c r="A10" s="7" t="n">
        <v>1</v>
      </c>
      <c r="B10" s="8" t="inlineStr">
        <is>
          <t>田中 太郎</t>
        </is>
      </c>
      <c r="C10" s="8" t="inlineStr">
        <is>
          <t>営業部</t>
        </is>
      </c>
      <c r="D10" s="8" t="n"/>
      <c r="E10" s="9" t="n">
        <v>46465</v>
      </c>
      <c r="F10" s="9" t="n">
        <v>46478</v>
      </c>
      <c r="G10" s="9" t="n">
        <v>46502</v>
      </c>
      <c r="H10" s="8" t="inlineStr">
        <is>
          <t>人事評価</t>
        </is>
      </c>
      <c r="I10" s="8" t="inlineStr">
        <is>
          <t>2026年度の人事評価（評価A）に基づく昇給</t>
        </is>
      </c>
      <c r="J10" s="10" t="n">
        <v>280000</v>
      </c>
      <c r="K10" s="10" t="n">
        <v>292000</v>
      </c>
      <c r="L10" s="8" t="n"/>
      <c r="M10" s="10" t="n"/>
      <c r="N10" s="10" t="n"/>
      <c r="O10" s="11">
        <f>IF(OR(B10="",J10=""),"",J10+N(M10))</f>
        <v/>
      </c>
      <c r="P10" s="11">
        <f>IF(OR(B10="",K10=""),"",K10+N(N10))</f>
        <v/>
      </c>
      <c r="Q10" s="11">
        <f>IF(OR(O10="",P10=""),"",P10-O10)</f>
        <v/>
      </c>
      <c r="R10" s="12">
        <f>IF(OR(Q10="",N(O10)=0),"",Q10/O10)</f>
        <v/>
      </c>
      <c r="S10" s="13">
        <f>IF(OR(O10="",P10=""),"",MATCH(O10,'等級表'!$C$4:$C$53,1)&amp;"等級→"&amp;MATCH(P10,'等級表'!$C$4:$C$53,1)&amp;"等級"&amp;IF(MATCH(P10,'等級表'!$C$4:$C$53,1)-MATCH(O10,'等級表'!$C$4:$C$53,1)&gt;=2,"（2等級以上：随時改定の見込み）",""))</f>
        <v/>
      </c>
      <c r="T10" s="7" t="inlineStr">
        <is>
          <t>なし</t>
        </is>
      </c>
    </row>
    <row r="11">
      <c r="A11" s="7" t="n">
        <v>2</v>
      </c>
      <c r="B11" s="8" t="inlineStr">
        <is>
          <t>佐藤 花子</t>
        </is>
      </c>
      <c r="C11" s="8" t="inlineStr">
        <is>
          <t>開発部</t>
        </is>
      </c>
      <c r="D11" s="8" t="inlineStr">
        <is>
          <t>主任</t>
        </is>
      </c>
      <c r="E11" s="9" t="n">
        <v>46465</v>
      </c>
      <c r="F11" s="9" t="n">
        <v>46478</v>
      </c>
      <c r="G11" s="9" t="n">
        <v>46502</v>
      </c>
      <c r="H11" s="8" t="inlineStr">
        <is>
          <t>昇格・昇進</t>
        </is>
      </c>
      <c r="I11" s="8" t="inlineStr">
        <is>
          <t>主任への昇格に伴う昇給</t>
        </is>
      </c>
      <c r="J11" s="10" t="n">
        <v>300000</v>
      </c>
      <c r="K11" s="10" t="n">
        <v>320000</v>
      </c>
      <c r="L11" s="8" t="inlineStr">
        <is>
          <t>役職手当</t>
        </is>
      </c>
      <c r="M11" s="10" t="n">
        <v>0</v>
      </c>
      <c r="N11" s="10" t="n">
        <v>10000</v>
      </c>
      <c r="O11" s="11">
        <f>IF(OR(B11="",J11=""),"",J11+N(M11))</f>
        <v/>
      </c>
      <c r="P11" s="11">
        <f>IF(OR(B11="",K11=""),"",K11+N(N11))</f>
        <v/>
      </c>
      <c r="Q11" s="11">
        <f>IF(OR(O11="",P11=""),"",P11-O11)</f>
        <v/>
      </c>
      <c r="R11" s="12">
        <f>IF(OR(Q11="",N(O11)=0),"",Q11/O11)</f>
        <v/>
      </c>
      <c r="S11" s="13">
        <f>IF(OR(O11="",P11=""),"",MATCH(O11,'等級表'!$C$4:$C$53,1)&amp;"等級→"&amp;MATCH(P11,'等級表'!$C$4:$C$53,1)&amp;"等級"&amp;IF(MATCH(P11,'等級表'!$C$4:$C$53,1)-MATCH(O11,'等級表'!$C$4:$C$53,1)&gt;=2,"（2等級以上：随時改定の見込み）",""))</f>
        <v/>
      </c>
      <c r="T11" s="7" t="inlineStr">
        <is>
          <t>あり</t>
        </is>
      </c>
    </row>
    <row r="12">
      <c r="A12" s="7" t="n"/>
      <c r="B12" s="8" t="n"/>
      <c r="C12" s="8" t="n"/>
      <c r="D12" s="8" t="n"/>
      <c r="E12" s="9" t="n"/>
      <c r="F12" s="9" t="n"/>
      <c r="G12" s="9" t="n"/>
      <c r="H12" s="8" t="n"/>
      <c r="I12" s="8" t="n"/>
      <c r="J12" s="10" t="n"/>
      <c r="K12" s="10" t="n"/>
      <c r="L12" s="8" t="n"/>
      <c r="M12" s="10" t="n"/>
      <c r="N12" s="10" t="n"/>
      <c r="O12" s="11">
        <f>IF(OR(B12="",J12=""),"",J12+N(M12))</f>
        <v/>
      </c>
      <c r="P12" s="11">
        <f>IF(OR(B12="",K12=""),"",K12+N(N12))</f>
        <v/>
      </c>
      <c r="Q12" s="11">
        <f>IF(OR(O12="",P12=""),"",P12-O12)</f>
        <v/>
      </c>
      <c r="R12" s="12">
        <f>IF(OR(Q12="",N(O12)=0),"",Q12/O12)</f>
        <v/>
      </c>
      <c r="S12" s="13">
        <f>IF(OR(O12="",P12=""),"",MATCH(O12,'等級表'!$C$4:$C$53,1)&amp;"等級→"&amp;MATCH(P12,'等級表'!$C$4:$C$53,1)&amp;"等級"&amp;IF(MATCH(P12,'等級表'!$C$4:$C$53,1)-MATCH(O12,'等級表'!$C$4:$C$53,1)&gt;=2,"（2等級以上：随時改定の見込み）",""))</f>
        <v/>
      </c>
      <c r="T12" s="7" t="n"/>
    </row>
    <row r="13">
      <c r="A13" s="7" t="n"/>
      <c r="B13" s="8" t="n"/>
      <c r="C13" s="8" t="n"/>
      <c r="D13" s="8" t="n"/>
      <c r="E13" s="9" t="n"/>
      <c r="F13" s="9" t="n"/>
      <c r="G13" s="9" t="n"/>
      <c r="H13" s="8" t="n"/>
      <c r="I13" s="8" t="n"/>
      <c r="J13" s="10" t="n"/>
      <c r="K13" s="10" t="n"/>
      <c r="L13" s="8" t="n"/>
      <c r="M13" s="10" t="n"/>
      <c r="N13" s="10" t="n"/>
      <c r="O13" s="11">
        <f>IF(OR(B13="",J13=""),"",J13+N(M13))</f>
        <v/>
      </c>
      <c r="P13" s="11">
        <f>IF(OR(B13="",K13=""),"",K13+N(N13))</f>
        <v/>
      </c>
      <c r="Q13" s="11">
        <f>IF(OR(O13="",P13=""),"",P13-O13)</f>
        <v/>
      </c>
      <c r="R13" s="12">
        <f>IF(OR(Q13="",N(O13)=0),"",Q13/O13)</f>
        <v/>
      </c>
      <c r="S13" s="13">
        <f>IF(OR(O13="",P13=""),"",MATCH(O13,'等級表'!$C$4:$C$53,1)&amp;"等級→"&amp;MATCH(P13,'等級表'!$C$4:$C$53,1)&amp;"等級"&amp;IF(MATCH(P13,'等級表'!$C$4:$C$53,1)-MATCH(O13,'等級表'!$C$4:$C$53,1)&gt;=2,"（2等級以上：随時改定の見込み）",""))</f>
        <v/>
      </c>
      <c r="T13" s="7" t="n"/>
    </row>
    <row r="14">
      <c r="A14" s="7" t="n"/>
      <c r="B14" s="8" t="n"/>
      <c r="C14" s="8" t="n"/>
      <c r="D14" s="8" t="n"/>
      <c r="E14" s="9" t="n"/>
      <c r="F14" s="9" t="n"/>
      <c r="G14" s="9" t="n"/>
      <c r="H14" s="8" t="n"/>
      <c r="I14" s="8" t="n"/>
      <c r="J14" s="10" t="n"/>
      <c r="K14" s="10" t="n"/>
      <c r="L14" s="8" t="n"/>
      <c r="M14" s="10" t="n"/>
      <c r="N14" s="10" t="n"/>
      <c r="O14" s="11">
        <f>IF(OR(B14="",J14=""),"",J14+N(M14))</f>
        <v/>
      </c>
      <c r="P14" s="11">
        <f>IF(OR(B14="",K14=""),"",K14+N(N14))</f>
        <v/>
      </c>
      <c r="Q14" s="11">
        <f>IF(OR(O14="",P14=""),"",P14-O14)</f>
        <v/>
      </c>
      <c r="R14" s="12">
        <f>IF(OR(Q14="",N(O14)=0),"",Q14/O14)</f>
        <v/>
      </c>
      <c r="S14" s="13">
        <f>IF(OR(O14="",P14=""),"",MATCH(O14,'等級表'!$C$4:$C$53,1)&amp;"等級→"&amp;MATCH(P14,'等級表'!$C$4:$C$53,1)&amp;"等級"&amp;IF(MATCH(P14,'等級表'!$C$4:$C$53,1)-MATCH(O14,'等級表'!$C$4:$C$53,1)&gt;=2,"（2等級以上：随時改定の見込み）",""))</f>
        <v/>
      </c>
      <c r="T14" s="7" t="n"/>
    </row>
    <row r="15">
      <c r="A15" s="7" t="n"/>
      <c r="B15" s="8" t="n"/>
      <c r="C15" s="8" t="n"/>
      <c r="D15" s="8" t="n"/>
      <c r="E15" s="9" t="n"/>
      <c r="F15" s="9" t="n"/>
      <c r="G15" s="9" t="n"/>
      <c r="H15" s="8" t="n"/>
      <c r="I15" s="8" t="n"/>
      <c r="J15" s="10" t="n"/>
      <c r="K15" s="10" t="n"/>
      <c r="L15" s="8" t="n"/>
      <c r="M15" s="10" t="n"/>
      <c r="N15" s="10" t="n"/>
      <c r="O15" s="11">
        <f>IF(OR(B15="",J15=""),"",J15+N(M15))</f>
        <v/>
      </c>
      <c r="P15" s="11">
        <f>IF(OR(B15="",K15=""),"",K15+N(N15))</f>
        <v/>
      </c>
      <c r="Q15" s="11">
        <f>IF(OR(O15="",P15=""),"",P15-O15)</f>
        <v/>
      </c>
      <c r="R15" s="12">
        <f>IF(OR(Q15="",N(O15)=0),"",Q15/O15)</f>
        <v/>
      </c>
      <c r="S15" s="13">
        <f>IF(OR(O15="",P15=""),"",MATCH(O15,'等級表'!$C$4:$C$53,1)&amp;"等級→"&amp;MATCH(P15,'等級表'!$C$4:$C$53,1)&amp;"等級"&amp;IF(MATCH(P15,'等級表'!$C$4:$C$53,1)-MATCH(O15,'等級表'!$C$4:$C$53,1)&gt;=2,"（2等級以上：随時改定の見込み）",""))</f>
        <v/>
      </c>
      <c r="T15" s="7" t="n"/>
    </row>
    <row r="16">
      <c r="A16" s="7" t="n"/>
      <c r="B16" s="8" t="n"/>
      <c r="C16" s="8" t="n"/>
      <c r="D16" s="8" t="n"/>
      <c r="E16" s="9" t="n"/>
      <c r="F16" s="9" t="n"/>
      <c r="G16" s="9" t="n"/>
      <c r="H16" s="8" t="n"/>
      <c r="I16" s="8" t="n"/>
      <c r="J16" s="10" t="n"/>
      <c r="K16" s="10" t="n"/>
      <c r="L16" s="8" t="n"/>
      <c r="M16" s="10" t="n"/>
      <c r="N16" s="10" t="n"/>
      <c r="O16" s="11">
        <f>IF(OR(B16="",J16=""),"",J16+N(M16))</f>
        <v/>
      </c>
      <c r="P16" s="11">
        <f>IF(OR(B16="",K16=""),"",K16+N(N16))</f>
        <v/>
      </c>
      <c r="Q16" s="11">
        <f>IF(OR(O16="",P16=""),"",P16-O16)</f>
        <v/>
      </c>
      <c r="R16" s="12">
        <f>IF(OR(Q16="",N(O16)=0),"",Q16/O16)</f>
        <v/>
      </c>
      <c r="S16" s="13">
        <f>IF(OR(O16="",P16=""),"",MATCH(O16,'等級表'!$C$4:$C$53,1)&amp;"等級→"&amp;MATCH(P16,'等級表'!$C$4:$C$53,1)&amp;"等級"&amp;IF(MATCH(P16,'等級表'!$C$4:$C$53,1)-MATCH(O16,'等級表'!$C$4:$C$53,1)&gt;=2,"（2等級以上：随時改定の見込み）",""))</f>
        <v/>
      </c>
      <c r="T16" s="7" t="n"/>
    </row>
    <row r="17">
      <c r="A17" s="7" t="n"/>
      <c r="B17" s="8" t="n"/>
      <c r="C17" s="8" t="n"/>
      <c r="D17" s="8" t="n"/>
      <c r="E17" s="9" t="n"/>
      <c r="F17" s="9" t="n"/>
      <c r="G17" s="9" t="n"/>
      <c r="H17" s="8" t="n"/>
      <c r="I17" s="8" t="n"/>
      <c r="J17" s="10" t="n"/>
      <c r="K17" s="10" t="n"/>
      <c r="L17" s="8" t="n"/>
      <c r="M17" s="10" t="n"/>
      <c r="N17" s="10" t="n"/>
      <c r="O17" s="11">
        <f>IF(OR(B17="",J17=""),"",J17+N(M17))</f>
        <v/>
      </c>
      <c r="P17" s="11">
        <f>IF(OR(B17="",K17=""),"",K17+N(N17))</f>
        <v/>
      </c>
      <c r="Q17" s="11">
        <f>IF(OR(O17="",P17=""),"",P17-O17)</f>
        <v/>
      </c>
      <c r="R17" s="12">
        <f>IF(OR(Q17="",N(O17)=0),"",Q17/O17)</f>
        <v/>
      </c>
      <c r="S17" s="13">
        <f>IF(OR(O17="",P17=""),"",MATCH(O17,'等級表'!$C$4:$C$53,1)&amp;"等級→"&amp;MATCH(P17,'等級表'!$C$4:$C$53,1)&amp;"等級"&amp;IF(MATCH(P17,'等級表'!$C$4:$C$53,1)-MATCH(O17,'等級表'!$C$4:$C$53,1)&gt;=2,"（2等級以上：随時改定の見込み）",""))</f>
        <v/>
      </c>
      <c r="T17" s="7" t="n"/>
    </row>
    <row r="18">
      <c r="A18" s="7" t="n"/>
      <c r="B18" s="8" t="n"/>
      <c r="C18" s="8" t="n"/>
      <c r="D18" s="8" t="n"/>
      <c r="E18" s="9" t="n"/>
      <c r="F18" s="9" t="n"/>
      <c r="G18" s="9" t="n"/>
      <c r="H18" s="8" t="n"/>
      <c r="I18" s="8" t="n"/>
      <c r="J18" s="10" t="n"/>
      <c r="K18" s="10" t="n"/>
      <c r="L18" s="8" t="n"/>
      <c r="M18" s="10" t="n"/>
      <c r="N18" s="10" t="n"/>
      <c r="O18" s="11">
        <f>IF(OR(B18="",J18=""),"",J18+N(M18))</f>
        <v/>
      </c>
      <c r="P18" s="11">
        <f>IF(OR(B18="",K18=""),"",K18+N(N18))</f>
        <v/>
      </c>
      <c r="Q18" s="11">
        <f>IF(OR(O18="",P18=""),"",P18-O18)</f>
        <v/>
      </c>
      <c r="R18" s="12">
        <f>IF(OR(Q18="",N(O18)=0),"",Q18/O18)</f>
        <v/>
      </c>
      <c r="S18" s="13">
        <f>IF(OR(O18="",P18=""),"",MATCH(O18,'等級表'!$C$4:$C$53,1)&amp;"等級→"&amp;MATCH(P18,'等級表'!$C$4:$C$53,1)&amp;"等級"&amp;IF(MATCH(P18,'等級表'!$C$4:$C$53,1)-MATCH(O18,'等級表'!$C$4:$C$53,1)&gt;=2,"（2等級以上：随時改定の見込み）",""))</f>
        <v/>
      </c>
      <c r="T18" s="7" t="n"/>
    </row>
    <row r="19">
      <c r="A19" s="7" t="n"/>
      <c r="B19" s="8" t="n"/>
      <c r="C19" s="8" t="n"/>
      <c r="D19" s="8" t="n"/>
      <c r="E19" s="9" t="n"/>
      <c r="F19" s="9" t="n"/>
      <c r="G19" s="9" t="n"/>
      <c r="H19" s="8" t="n"/>
      <c r="I19" s="8" t="n"/>
      <c r="J19" s="10" t="n"/>
      <c r="K19" s="10" t="n"/>
      <c r="L19" s="8" t="n"/>
      <c r="M19" s="10" t="n"/>
      <c r="N19" s="10" t="n"/>
      <c r="O19" s="11">
        <f>IF(OR(B19="",J19=""),"",J19+N(M19))</f>
        <v/>
      </c>
      <c r="P19" s="11">
        <f>IF(OR(B19="",K19=""),"",K19+N(N19))</f>
        <v/>
      </c>
      <c r="Q19" s="11">
        <f>IF(OR(O19="",P19=""),"",P19-O19)</f>
        <v/>
      </c>
      <c r="R19" s="12">
        <f>IF(OR(Q19="",N(O19)=0),"",Q19/O19)</f>
        <v/>
      </c>
      <c r="S19" s="13">
        <f>IF(OR(O19="",P19=""),"",MATCH(O19,'等級表'!$C$4:$C$53,1)&amp;"等級→"&amp;MATCH(P19,'等級表'!$C$4:$C$53,1)&amp;"等級"&amp;IF(MATCH(P19,'等級表'!$C$4:$C$53,1)-MATCH(O19,'等級表'!$C$4:$C$53,1)&gt;=2,"（2等級以上：随時改定の見込み）",""))</f>
        <v/>
      </c>
      <c r="T19" s="7" t="n"/>
    </row>
    <row r="20">
      <c r="A20" s="7" t="n"/>
      <c r="B20" s="8" t="n"/>
      <c r="C20" s="8" t="n"/>
      <c r="D20" s="8" t="n"/>
      <c r="E20" s="9" t="n"/>
      <c r="F20" s="9" t="n"/>
      <c r="G20" s="9" t="n"/>
      <c r="H20" s="8" t="n"/>
      <c r="I20" s="8" t="n"/>
      <c r="J20" s="10" t="n"/>
      <c r="K20" s="10" t="n"/>
      <c r="L20" s="8" t="n"/>
      <c r="M20" s="10" t="n"/>
      <c r="N20" s="10" t="n"/>
      <c r="O20" s="11">
        <f>IF(OR(B20="",J20=""),"",J20+N(M20))</f>
        <v/>
      </c>
      <c r="P20" s="11">
        <f>IF(OR(B20="",K20=""),"",K20+N(N20))</f>
        <v/>
      </c>
      <c r="Q20" s="11">
        <f>IF(OR(O20="",P20=""),"",P20-O20)</f>
        <v/>
      </c>
      <c r="R20" s="12">
        <f>IF(OR(Q20="",N(O20)=0),"",Q20/O20)</f>
        <v/>
      </c>
      <c r="S20" s="13">
        <f>IF(OR(O20="",P20=""),"",MATCH(O20,'等級表'!$C$4:$C$53,1)&amp;"等級→"&amp;MATCH(P20,'等級表'!$C$4:$C$53,1)&amp;"等級"&amp;IF(MATCH(P20,'等級表'!$C$4:$C$53,1)-MATCH(O20,'等級表'!$C$4:$C$53,1)&gt;=2,"（2等級以上：随時改定の見込み）",""))</f>
        <v/>
      </c>
      <c r="T20" s="7" t="n"/>
    </row>
    <row r="21">
      <c r="A21" s="7" t="n"/>
      <c r="B21" s="8" t="n"/>
      <c r="C21" s="8" t="n"/>
      <c r="D21" s="8" t="n"/>
      <c r="E21" s="9" t="n"/>
      <c r="F21" s="9" t="n"/>
      <c r="G21" s="9" t="n"/>
      <c r="H21" s="8" t="n"/>
      <c r="I21" s="8" t="n"/>
      <c r="J21" s="10" t="n"/>
      <c r="K21" s="10" t="n"/>
      <c r="L21" s="8" t="n"/>
      <c r="M21" s="10" t="n"/>
      <c r="N21" s="10" t="n"/>
      <c r="O21" s="11">
        <f>IF(OR(B21="",J21=""),"",J21+N(M21))</f>
        <v/>
      </c>
      <c r="P21" s="11">
        <f>IF(OR(B21="",K21=""),"",K21+N(N21))</f>
        <v/>
      </c>
      <c r="Q21" s="11">
        <f>IF(OR(O21="",P21=""),"",P21-O21)</f>
        <v/>
      </c>
      <c r="R21" s="12">
        <f>IF(OR(Q21="",N(O21)=0),"",Q21/O21)</f>
        <v/>
      </c>
      <c r="S21" s="13">
        <f>IF(OR(O21="",P21=""),"",MATCH(O21,'等級表'!$C$4:$C$53,1)&amp;"等級→"&amp;MATCH(P21,'等級表'!$C$4:$C$53,1)&amp;"等級"&amp;IF(MATCH(P21,'等級表'!$C$4:$C$53,1)-MATCH(O21,'等級表'!$C$4:$C$53,1)&gt;=2,"（2等級以上：随時改定の見込み）",""))</f>
        <v/>
      </c>
      <c r="T21" s="7" t="n"/>
    </row>
    <row r="22">
      <c r="A22" s="7" t="n"/>
      <c r="B22" s="8" t="n"/>
      <c r="C22" s="8" t="n"/>
      <c r="D22" s="8" t="n"/>
      <c r="E22" s="9" t="n"/>
      <c r="F22" s="9" t="n"/>
      <c r="G22" s="9" t="n"/>
      <c r="H22" s="8" t="n"/>
      <c r="I22" s="8" t="n"/>
      <c r="J22" s="10" t="n"/>
      <c r="K22" s="10" t="n"/>
      <c r="L22" s="8" t="n"/>
      <c r="M22" s="10" t="n"/>
      <c r="N22" s="10" t="n"/>
      <c r="O22" s="11">
        <f>IF(OR(B22="",J22=""),"",J22+N(M22))</f>
        <v/>
      </c>
      <c r="P22" s="11">
        <f>IF(OR(B22="",K22=""),"",K22+N(N22))</f>
        <v/>
      </c>
      <c r="Q22" s="11">
        <f>IF(OR(O22="",P22=""),"",P22-O22)</f>
        <v/>
      </c>
      <c r="R22" s="12">
        <f>IF(OR(Q22="",N(O22)=0),"",Q22/O22)</f>
        <v/>
      </c>
      <c r="S22" s="13">
        <f>IF(OR(O22="",P22=""),"",MATCH(O22,'等級表'!$C$4:$C$53,1)&amp;"等級→"&amp;MATCH(P22,'等級表'!$C$4:$C$53,1)&amp;"等級"&amp;IF(MATCH(P22,'等級表'!$C$4:$C$53,1)-MATCH(O22,'等級表'!$C$4:$C$53,1)&gt;=2,"（2等級以上：随時改定の見込み）",""))</f>
        <v/>
      </c>
      <c r="T22" s="7" t="n"/>
    </row>
    <row r="23">
      <c r="A23" s="7" t="n"/>
      <c r="B23" s="8" t="n"/>
      <c r="C23" s="8" t="n"/>
      <c r="D23" s="8" t="n"/>
      <c r="E23" s="9" t="n"/>
      <c r="F23" s="9" t="n"/>
      <c r="G23" s="9" t="n"/>
      <c r="H23" s="8" t="n"/>
      <c r="I23" s="8" t="n"/>
      <c r="J23" s="10" t="n"/>
      <c r="K23" s="10" t="n"/>
      <c r="L23" s="8" t="n"/>
      <c r="M23" s="10" t="n"/>
      <c r="N23" s="10" t="n"/>
      <c r="O23" s="11">
        <f>IF(OR(B23="",J23=""),"",J23+N(M23))</f>
        <v/>
      </c>
      <c r="P23" s="11">
        <f>IF(OR(B23="",K23=""),"",K23+N(N23))</f>
        <v/>
      </c>
      <c r="Q23" s="11">
        <f>IF(OR(O23="",P23=""),"",P23-O23)</f>
        <v/>
      </c>
      <c r="R23" s="12">
        <f>IF(OR(Q23="",N(O23)=0),"",Q23/O23)</f>
        <v/>
      </c>
      <c r="S23" s="13">
        <f>IF(OR(O23="",P23=""),"",MATCH(O23,'等級表'!$C$4:$C$53,1)&amp;"等級→"&amp;MATCH(P23,'等級表'!$C$4:$C$53,1)&amp;"等級"&amp;IF(MATCH(P23,'等級表'!$C$4:$C$53,1)-MATCH(O23,'等級表'!$C$4:$C$53,1)&gt;=2,"（2等級以上：随時改定の見込み）",""))</f>
        <v/>
      </c>
      <c r="T23" s="7" t="n"/>
    </row>
    <row r="24">
      <c r="A24" s="7" t="n"/>
      <c r="B24" s="8" t="n"/>
      <c r="C24" s="8" t="n"/>
      <c r="D24" s="8" t="n"/>
      <c r="E24" s="9" t="n"/>
      <c r="F24" s="9" t="n"/>
      <c r="G24" s="9" t="n"/>
      <c r="H24" s="8" t="n"/>
      <c r="I24" s="8" t="n"/>
      <c r="J24" s="10" t="n"/>
      <c r="K24" s="10" t="n"/>
      <c r="L24" s="8" t="n"/>
      <c r="M24" s="10" t="n"/>
      <c r="N24" s="10" t="n"/>
      <c r="O24" s="11">
        <f>IF(OR(B24="",J24=""),"",J24+N(M24))</f>
        <v/>
      </c>
      <c r="P24" s="11">
        <f>IF(OR(B24="",K24=""),"",K24+N(N24))</f>
        <v/>
      </c>
      <c r="Q24" s="11">
        <f>IF(OR(O24="",P24=""),"",P24-O24)</f>
        <v/>
      </c>
      <c r="R24" s="12">
        <f>IF(OR(Q24="",N(O24)=0),"",Q24/O24)</f>
        <v/>
      </c>
      <c r="S24" s="13">
        <f>IF(OR(O24="",P24=""),"",MATCH(O24,'等級表'!$C$4:$C$53,1)&amp;"等級→"&amp;MATCH(P24,'等級表'!$C$4:$C$53,1)&amp;"等級"&amp;IF(MATCH(P24,'等級表'!$C$4:$C$53,1)-MATCH(O24,'等級表'!$C$4:$C$53,1)&gt;=2,"（2等級以上：随時改定の見込み）",""))</f>
        <v/>
      </c>
      <c r="T24" s="7" t="n"/>
    </row>
    <row r="25">
      <c r="A25" s="7" t="n"/>
      <c r="B25" s="8" t="n"/>
      <c r="C25" s="8" t="n"/>
      <c r="D25" s="8" t="n"/>
      <c r="E25" s="9" t="n"/>
      <c r="F25" s="9" t="n"/>
      <c r="G25" s="9" t="n"/>
      <c r="H25" s="8" t="n"/>
      <c r="I25" s="8" t="n"/>
      <c r="J25" s="10" t="n"/>
      <c r="K25" s="10" t="n"/>
      <c r="L25" s="8" t="n"/>
      <c r="M25" s="10" t="n"/>
      <c r="N25" s="10" t="n"/>
      <c r="O25" s="11">
        <f>IF(OR(B25="",J25=""),"",J25+N(M25))</f>
        <v/>
      </c>
      <c r="P25" s="11">
        <f>IF(OR(B25="",K25=""),"",K25+N(N25))</f>
        <v/>
      </c>
      <c r="Q25" s="11">
        <f>IF(OR(O25="",P25=""),"",P25-O25)</f>
        <v/>
      </c>
      <c r="R25" s="12">
        <f>IF(OR(Q25="",N(O25)=0),"",Q25/O25)</f>
        <v/>
      </c>
      <c r="S25" s="13">
        <f>IF(OR(O25="",P25=""),"",MATCH(O25,'等級表'!$C$4:$C$53,1)&amp;"等級→"&amp;MATCH(P25,'等級表'!$C$4:$C$53,1)&amp;"等級"&amp;IF(MATCH(P25,'等級表'!$C$4:$C$53,1)-MATCH(O25,'等級表'!$C$4:$C$53,1)&gt;=2,"（2等級以上：随時改定の見込み）",""))</f>
        <v/>
      </c>
      <c r="T25" s="7" t="n"/>
    </row>
    <row r="26">
      <c r="A26" s="7" t="n"/>
      <c r="B26" s="8" t="n"/>
      <c r="C26" s="8" t="n"/>
      <c r="D26" s="8" t="n"/>
      <c r="E26" s="9" t="n"/>
      <c r="F26" s="9" t="n"/>
      <c r="G26" s="9" t="n"/>
      <c r="H26" s="8" t="n"/>
      <c r="I26" s="8" t="n"/>
      <c r="J26" s="10" t="n"/>
      <c r="K26" s="10" t="n"/>
      <c r="L26" s="8" t="n"/>
      <c r="M26" s="10" t="n"/>
      <c r="N26" s="10" t="n"/>
      <c r="O26" s="11">
        <f>IF(OR(B26="",J26=""),"",J26+N(M26))</f>
        <v/>
      </c>
      <c r="P26" s="11">
        <f>IF(OR(B26="",K26=""),"",K26+N(N26))</f>
        <v/>
      </c>
      <c r="Q26" s="11">
        <f>IF(OR(O26="",P26=""),"",P26-O26)</f>
        <v/>
      </c>
      <c r="R26" s="12">
        <f>IF(OR(Q26="",N(O26)=0),"",Q26/O26)</f>
        <v/>
      </c>
      <c r="S26" s="13">
        <f>IF(OR(O26="",P26=""),"",MATCH(O26,'等級表'!$C$4:$C$53,1)&amp;"等級→"&amp;MATCH(P26,'等級表'!$C$4:$C$53,1)&amp;"等級"&amp;IF(MATCH(P26,'等級表'!$C$4:$C$53,1)-MATCH(O26,'等級表'!$C$4:$C$53,1)&gt;=2,"（2等級以上：随時改定の見込み）",""))</f>
        <v/>
      </c>
      <c r="T26" s="7" t="n"/>
    </row>
    <row r="27">
      <c r="A27" s="7" t="n"/>
      <c r="B27" s="8" t="n"/>
      <c r="C27" s="8" t="n"/>
      <c r="D27" s="8" t="n"/>
      <c r="E27" s="9" t="n"/>
      <c r="F27" s="9" t="n"/>
      <c r="G27" s="9" t="n"/>
      <c r="H27" s="8" t="n"/>
      <c r="I27" s="8" t="n"/>
      <c r="J27" s="10" t="n"/>
      <c r="K27" s="10" t="n"/>
      <c r="L27" s="8" t="n"/>
      <c r="M27" s="10" t="n"/>
      <c r="N27" s="10" t="n"/>
      <c r="O27" s="11">
        <f>IF(OR(B27="",J27=""),"",J27+N(M27))</f>
        <v/>
      </c>
      <c r="P27" s="11">
        <f>IF(OR(B27="",K27=""),"",K27+N(N27))</f>
        <v/>
      </c>
      <c r="Q27" s="11">
        <f>IF(OR(O27="",P27=""),"",P27-O27)</f>
        <v/>
      </c>
      <c r="R27" s="12">
        <f>IF(OR(Q27="",N(O27)=0),"",Q27/O27)</f>
        <v/>
      </c>
      <c r="S27" s="13">
        <f>IF(OR(O27="",P27=""),"",MATCH(O27,'等級表'!$C$4:$C$53,1)&amp;"等級→"&amp;MATCH(P27,'等級表'!$C$4:$C$53,1)&amp;"等級"&amp;IF(MATCH(P27,'等級表'!$C$4:$C$53,1)-MATCH(O27,'等級表'!$C$4:$C$53,1)&gt;=2,"（2等級以上：随時改定の見込み）",""))</f>
        <v/>
      </c>
      <c r="T27" s="7" t="n"/>
    </row>
    <row r="28">
      <c r="A28" s="7" t="n"/>
      <c r="B28" s="8" t="n"/>
      <c r="C28" s="8" t="n"/>
      <c r="D28" s="8" t="n"/>
      <c r="E28" s="9" t="n"/>
      <c r="F28" s="9" t="n"/>
      <c r="G28" s="9" t="n"/>
      <c r="H28" s="8" t="n"/>
      <c r="I28" s="8" t="n"/>
      <c r="J28" s="10" t="n"/>
      <c r="K28" s="10" t="n"/>
      <c r="L28" s="8" t="n"/>
      <c r="M28" s="10" t="n"/>
      <c r="N28" s="10" t="n"/>
      <c r="O28" s="11">
        <f>IF(OR(B28="",J28=""),"",J28+N(M28))</f>
        <v/>
      </c>
      <c r="P28" s="11">
        <f>IF(OR(B28="",K28=""),"",K28+N(N28))</f>
        <v/>
      </c>
      <c r="Q28" s="11">
        <f>IF(OR(O28="",P28=""),"",P28-O28)</f>
        <v/>
      </c>
      <c r="R28" s="12">
        <f>IF(OR(Q28="",N(O28)=0),"",Q28/O28)</f>
        <v/>
      </c>
      <c r="S28" s="13">
        <f>IF(OR(O28="",P28=""),"",MATCH(O28,'等級表'!$C$4:$C$53,1)&amp;"等級→"&amp;MATCH(P28,'等級表'!$C$4:$C$53,1)&amp;"等級"&amp;IF(MATCH(P28,'等級表'!$C$4:$C$53,1)-MATCH(O28,'等級表'!$C$4:$C$53,1)&gt;=2,"（2等級以上：随時改定の見込み）",""))</f>
        <v/>
      </c>
      <c r="T28" s="7" t="n"/>
    </row>
    <row r="29">
      <c r="A29" s="7" t="n"/>
      <c r="B29" s="8" t="n"/>
      <c r="C29" s="8" t="n"/>
      <c r="D29" s="8" t="n"/>
      <c r="E29" s="9" t="n"/>
      <c r="F29" s="9" t="n"/>
      <c r="G29" s="9" t="n"/>
      <c r="H29" s="8" t="n"/>
      <c r="I29" s="8" t="n"/>
      <c r="J29" s="10" t="n"/>
      <c r="K29" s="10" t="n"/>
      <c r="L29" s="8" t="n"/>
      <c r="M29" s="10" t="n"/>
      <c r="N29" s="10" t="n"/>
      <c r="O29" s="11">
        <f>IF(OR(B29="",J29=""),"",J29+N(M29))</f>
        <v/>
      </c>
      <c r="P29" s="11">
        <f>IF(OR(B29="",K29=""),"",K29+N(N29))</f>
        <v/>
      </c>
      <c r="Q29" s="11">
        <f>IF(OR(O29="",P29=""),"",P29-O29)</f>
        <v/>
      </c>
      <c r="R29" s="12">
        <f>IF(OR(Q29="",N(O29)=0),"",Q29/O29)</f>
        <v/>
      </c>
      <c r="S29" s="13">
        <f>IF(OR(O29="",P29=""),"",MATCH(O29,'等級表'!$C$4:$C$53,1)&amp;"等級→"&amp;MATCH(P29,'等級表'!$C$4:$C$53,1)&amp;"等級"&amp;IF(MATCH(P29,'等級表'!$C$4:$C$53,1)-MATCH(O29,'等級表'!$C$4:$C$53,1)&gt;=2,"（2等級以上：随時改定の見込み）",""))</f>
        <v/>
      </c>
      <c r="T29" s="7" t="n"/>
    </row>
    <row r="30">
      <c r="A30" s="7" t="n"/>
      <c r="B30" s="8" t="n"/>
      <c r="C30" s="8" t="n"/>
      <c r="D30" s="8" t="n"/>
      <c r="E30" s="9" t="n"/>
      <c r="F30" s="9" t="n"/>
      <c r="G30" s="9" t="n"/>
      <c r="H30" s="8" t="n"/>
      <c r="I30" s="8" t="n"/>
      <c r="J30" s="10" t="n"/>
      <c r="K30" s="10" t="n"/>
      <c r="L30" s="8" t="n"/>
      <c r="M30" s="10" t="n"/>
      <c r="N30" s="10" t="n"/>
      <c r="O30" s="11">
        <f>IF(OR(B30="",J30=""),"",J30+N(M30))</f>
        <v/>
      </c>
      <c r="P30" s="11">
        <f>IF(OR(B30="",K30=""),"",K30+N(N30))</f>
        <v/>
      </c>
      <c r="Q30" s="11">
        <f>IF(OR(O30="",P30=""),"",P30-O30)</f>
        <v/>
      </c>
      <c r="R30" s="12">
        <f>IF(OR(Q30="",N(O30)=0),"",Q30/O30)</f>
        <v/>
      </c>
      <c r="S30" s="13">
        <f>IF(OR(O30="",P30=""),"",MATCH(O30,'等級表'!$C$4:$C$53,1)&amp;"等級→"&amp;MATCH(P30,'等級表'!$C$4:$C$53,1)&amp;"等級"&amp;IF(MATCH(P30,'等級表'!$C$4:$C$53,1)-MATCH(O30,'等級表'!$C$4:$C$53,1)&gt;=2,"（2等級以上：随時改定の見込み）",""))</f>
        <v/>
      </c>
      <c r="T30" s="7" t="n"/>
    </row>
    <row r="31">
      <c r="A31" s="7" t="n"/>
      <c r="B31" s="8" t="n"/>
      <c r="C31" s="8" t="n"/>
      <c r="D31" s="8" t="n"/>
      <c r="E31" s="9" t="n"/>
      <c r="F31" s="9" t="n"/>
      <c r="G31" s="9" t="n"/>
      <c r="H31" s="8" t="n"/>
      <c r="I31" s="8" t="n"/>
      <c r="J31" s="10" t="n"/>
      <c r="K31" s="10" t="n"/>
      <c r="L31" s="8" t="n"/>
      <c r="M31" s="10" t="n"/>
      <c r="N31" s="10" t="n"/>
      <c r="O31" s="11">
        <f>IF(OR(B31="",J31=""),"",J31+N(M31))</f>
        <v/>
      </c>
      <c r="P31" s="11">
        <f>IF(OR(B31="",K31=""),"",K31+N(N31))</f>
        <v/>
      </c>
      <c r="Q31" s="11">
        <f>IF(OR(O31="",P31=""),"",P31-O31)</f>
        <v/>
      </c>
      <c r="R31" s="12">
        <f>IF(OR(Q31="",N(O31)=0),"",Q31/O31)</f>
        <v/>
      </c>
      <c r="S31" s="13">
        <f>IF(OR(O31="",P31=""),"",MATCH(O31,'等級表'!$C$4:$C$53,1)&amp;"等級→"&amp;MATCH(P31,'等級表'!$C$4:$C$53,1)&amp;"等級"&amp;IF(MATCH(P31,'等級表'!$C$4:$C$53,1)-MATCH(O31,'等級表'!$C$4:$C$53,1)&gt;=2,"（2等級以上：随時改定の見込み）",""))</f>
        <v/>
      </c>
      <c r="T31" s="7" t="n"/>
    </row>
    <row r="32">
      <c r="A32" s="7" t="n"/>
      <c r="B32" s="8" t="n"/>
      <c r="C32" s="8" t="n"/>
      <c r="D32" s="8" t="n"/>
      <c r="E32" s="9" t="n"/>
      <c r="F32" s="9" t="n"/>
      <c r="G32" s="9" t="n"/>
      <c r="H32" s="8" t="n"/>
      <c r="I32" s="8" t="n"/>
      <c r="J32" s="10" t="n"/>
      <c r="K32" s="10" t="n"/>
      <c r="L32" s="8" t="n"/>
      <c r="M32" s="10" t="n"/>
      <c r="N32" s="10" t="n"/>
      <c r="O32" s="11">
        <f>IF(OR(B32="",J32=""),"",J32+N(M32))</f>
        <v/>
      </c>
      <c r="P32" s="11">
        <f>IF(OR(B32="",K32=""),"",K32+N(N32))</f>
        <v/>
      </c>
      <c r="Q32" s="11">
        <f>IF(OR(O32="",P32=""),"",P32-O32)</f>
        <v/>
      </c>
      <c r="R32" s="12">
        <f>IF(OR(Q32="",N(O32)=0),"",Q32/O32)</f>
        <v/>
      </c>
      <c r="S32" s="13">
        <f>IF(OR(O32="",P32=""),"",MATCH(O32,'等級表'!$C$4:$C$53,1)&amp;"等級→"&amp;MATCH(P32,'等級表'!$C$4:$C$53,1)&amp;"等級"&amp;IF(MATCH(P32,'等級表'!$C$4:$C$53,1)-MATCH(O32,'等級表'!$C$4:$C$53,1)&gt;=2,"（2等級以上：随時改定の見込み）",""))</f>
        <v/>
      </c>
      <c r="T32" s="7" t="n"/>
    </row>
    <row r="33">
      <c r="A33" s="7" t="n"/>
      <c r="B33" s="8" t="n"/>
      <c r="C33" s="8" t="n"/>
      <c r="D33" s="8" t="n"/>
      <c r="E33" s="9" t="n"/>
      <c r="F33" s="9" t="n"/>
      <c r="G33" s="9" t="n"/>
      <c r="H33" s="8" t="n"/>
      <c r="I33" s="8" t="n"/>
      <c r="J33" s="10" t="n"/>
      <c r="K33" s="10" t="n"/>
      <c r="L33" s="8" t="n"/>
      <c r="M33" s="10" t="n"/>
      <c r="N33" s="10" t="n"/>
      <c r="O33" s="11">
        <f>IF(OR(B33="",J33=""),"",J33+N(M33))</f>
        <v/>
      </c>
      <c r="P33" s="11">
        <f>IF(OR(B33="",K33=""),"",K33+N(N33))</f>
        <v/>
      </c>
      <c r="Q33" s="11">
        <f>IF(OR(O33="",P33=""),"",P33-O33)</f>
        <v/>
      </c>
      <c r="R33" s="12">
        <f>IF(OR(Q33="",N(O33)=0),"",Q33/O33)</f>
        <v/>
      </c>
      <c r="S33" s="13">
        <f>IF(OR(O33="",P33=""),"",MATCH(O33,'等級表'!$C$4:$C$53,1)&amp;"等級→"&amp;MATCH(P33,'等級表'!$C$4:$C$53,1)&amp;"等級"&amp;IF(MATCH(P33,'等級表'!$C$4:$C$53,1)-MATCH(O33,'等級表'!$C$4:$C$53,1)&gt;=2,"（2等級以上：随時改定の見込み）",""))</f>
        <v/>
      </c>
      <c r="T33" s="7" t="n"/>
    </row>
    <row r="34">
      <c r="A34" s="7" t="n"/>
      <c r="B34" s="8" t="n"/>
      <c r="C34" s="8" t="n"/>
      <c r="D34" s="8" t="n"/>
      <c r="E34" s="9" t="n"/>
      <c r="F34" s="9" t="n"/>
      <c r="G34" s="9" t="n"/>
      <c r="H34" s="8" t="n"/>
      <c r="I34" s="8" t="n"/>
      <c r="J34" s="10" t="n"/>
      <c r="K34" s="10" t="n"/>
      <c r="L34" s="8" t="n"/>
      <c r="M34" s="10" t="n"/>
      <c r="N34" s="10" t="n"/>
      <c r="O34" s="11">
        <f>IF(OR(B34="",J34=""),"",J34+N(M34))</f>
        <v/>
      </c>
      <c r="P34" s="11">
        <f>IF(OR(B34="",K34=""),"",K34+N(N34))</f>
        <v/>
      </c>
      <c r="Q34" s="11">
        <f>IF(OR(O34="",P34=""),"",P34-O34)</f>
        <v/>
      </c>
      <c r="R34" s="12">
        <f>IF(OR(Q34="",N(O34)=0),"",Q34/O34)</f>
        <v/>
      </c>
      <c r="S34" s="13">
        <f>IF(OR(O34="",P34=""),"",MATCH(O34,'等級表'!$C$4:$C$53,1)&amp;"等級→"&amp;MATCH(P34,'等級表'!$C$4:$C$53,1)&amp;"等級"&amp;IF(MATCH(P34,'等級表'!$C$4:$C$53,1)-MATCH(O34,'等級表'!$C$4:$C$53,1)&gt;=2,"（2等級以上：随時改定の見込み）",""))</f>
        <v/>
      </c>
      <c r="T34" s="7" t="n"/>
    </row>
    <row r="35">
      <c r="A35" s="7" t="n"/>
      <c r="B35" s="8" t="n"/>
      <c r="C35" s="8" t="n"/>
      <c r="D35" s="8" t="n"/>
      <c r="E35" s="9" t="n"/>
      <c r="F35" s="9" t="n"/>
      <c r="G35" s="9" t="n"/>
      <c r="H35" s="8" t="n"/>
      <c r="I35" s="8" t="n"/>
      <c r="J35" s="10" t="n"/>
      <c r="K35" s="10" t="n"/>
      <c r="L35" s="8" t="n"/>
      <c r="M35" s="10" t="n"/>
      <c r="N35" s="10" t="n"/>
      <c r="O35" s="11">
        <f>IF(OR(B35="",J35=""),"",J35+N(M35))</f>
        <v/>
      </c>
      <c r="P35" s="11">
        <f>IF(OR(B35="",K35=""),"",K35+N(N35))</f>
        <v/>
      </c>
      <c r="Q35" s="11">
        <f>IF(OR(O35="",P35=""),"",P35-O35)</f>
        <v/>
      </c>
      <c r="R35" s="12">
        <f>IF(OR(Q35="",N(O35)=0),"",Q35/O35)</f>
        <v/>
      </c>
      <c r="S35" s="13">
        <f>IF(OR(O35="",P35=""),"",MATCH(O35,'等級表'!$C$4:$C$53,1)&amp;"等級→"&amp;MATCH(P35,'等級表'!$C$4:$C$53,1)&amp;"等級"&amp;IF(MATCH(P35,'等級表'!$C$4:$C$53,1)-MATCH(O35,'等級表'!$C$4:$C$53,1)&gt;=2,"（2等級以上：随時改定の見込み）",""))</f>
        <v/>
      </c>
      <c r="T35" s="7" t="n"/>
    </row>
    <row r="36">
      <c r="A36" s="7" t="n"/>
      <c r="B36" s="8" t="n"/>
      <c r="C36" s="8" t="n"/>
      <c r="D36" s="8" t="n"/>
      <c r="E36" s="9" t="n"/>
      <c r="F36" s="9" t="n"/>
      <c r="G36" s="9" t="n"/>
      <c r="H36" s="8" t="n"/>
      <c r="I36" s="8" t="n"/>
      <c r="J36" s="10" t="n"/>
      <c r="K36" s="10" t="n"/>
      <c r="L36" s="8" t="n"/>
      <c r="M36" s="10" t="n"/>
      <c r="N36" s="10" t="n"/>
      <c r="O36" s="11">
        <f>IF(OR(B36="",J36=""),"",J36+N(M36))</f>
        <v/>
      </c>
      <c r="P36" s="11">
        <f>IF(OR(B36="",K36=""),"",K36+N(N36))</f>
        <v/>
      </c>
      <c r="Q36" s="11">
        <f>IF(OR(O36="",P36=""),"",P36-O36)</f>
        <v/>
      </c>
      <c r="R36" s="12">
        <f>IF(OR(Q36="",N(O36)=0),"",Q36/O36)</f>
        <v/>
      </c>
      <c r="S36" s="13">
        <f>IF(OR(O36="",P36=""),"",MATCH(O36,'等級表'!$C$4:$C$53,1)&amp;"等級→"&amp;MATCH(P36,'等級表'!$C$4:$C$53,1)&amp;"等級"&amp;IF(MATCH(P36,'等級表'!$C$4:$C$53,1)-MATCH(O36,'等級表'!$C$4:$C$53,1)&gt;=2,"（2等級以上：随時改定の見込み）",""))</f>
        <v/>
      </c>
      <c r="T36" s="7" t="n"/>
    </row>
    <row r="37">
      <c r="A37" s="7" t="n"/>
      <c r="B37" s="8" t="n"/>
      <c r="C37" s="8" t="n"/>
      <c r="D37" s="8" t="n"/>
      <c r="E37" s="9" t="n"/>
      <c r="F37" s="9" t="n"/>
      <c r="G37" s="9" t="n"/>
      <c r="H37" s="8" t="n"/>
      <c r="I37" s="8" t="n"/>
      <c r="J37" s="10" t="n"/>
      <c r="K37" s="10" t="n"/>
      <c r="L37" s="8" t="n"/>
      <c r="M37" s="10" t="n"/>
      <c r="N37" s="10" t="n"/>
      <c r="O37" s="11">
        <f>IF(OR(B37="",J37=""),"",J37+N(M37))</f>
        <v/>
      </c>
      <c r="P37" s="11">
        <f>IF(OR(B37="",K37=""),"",K37+N(N37))</f>
        <v/>
      </c>
      <c r="Q37" s="11">
        <f>IF(OR(O37="",P37=""),"",P37-O37)</f>
        <v/>
      </c>
      <c r="R37" s="12">
        <f>IF(OR(Q37="",N(O37)=0),"",Q37/O37)</f>
        <v/>
      </c>
      <c r="S37" s="13">
        <f>IF(OR(O37="",P37=""),"",MATCH(O37,'等級表'!$C$4:$C$53,1)&amp;"等級→"&amp;MATCH(P37,'等級表'!$C$4:$C$53,1)&amp;"等級"&amp;IF(MATCH(P37,'等級表'!$C$4:$C$53,1)-MATCH(O37,'等級表'!$C$4:$C$53,1)&gt;=2,"（2等級以上：随時改定の見込み）",""))</f>
        <v/>
      </c>
      <c r="T37" s="7" t="n"/>
    </row>
    <row r="38">
      <c r="A38" s="7" t="n"/>
      <c r="B38" s="8" t="n"/>
      <c r="C38" s="8" t="n"/>
      <c r="D38" s="8" t="n"/>
      <c r="E38" s="9" t="n"/>
      <c r="F38" s="9" t="n"/>
      <c r="G38" s="9" t="n"/>
      <c r="H38" s="8" t="n"/>
      <c r="I38" s="8" t="n"/>
      <c r="J38" s="10" t="n"/>
      <c r="K38" s="10" t="n"/>
      <c r="L38" s="8" t="n"/>
      <c r="M38" s="10" t="n"/>
      <c r="N38" s="10" t="n"/>
      <c r="O38" s="11">
        <f>IF(OR(B38="",J38=""),"",J38+N(M38))</f>
        <v/>
      </c>
      <c r="P38" s="11">
        <f>IF(OR(B38="",K38=""),"",K38+N(N38))</f>
        <v/>
      </c>
      <c r="Q38" s="11">
        <f>IF(OR(O38="",P38=""),"",P38-O38)</f>
        <v/>
      </c>
      <c r="R38" s="12">
        <f>IF(OR(Q38="",N(O38)=0),"",Q38/O38)</f>
        <v/>
      </c>
      <c r="S38" s="13">
        <f>IF(OR(O38="",P38=""),"",MATCH(O38,'等級表'!$C$4:$C$53,1)&amp;"等級→"&amp;MATCH(P38,'等級表'!$C$4:$C$53,1)&amp;"等級"&amp;IF(MATCH(P38,'等級表'!$C$4:$C$53,1)-MATCH(O38,'等級表'!$C$4:$C$53,1)&gt;=2,"（2等級以上：随時改定の見込み）",""))</f>
        <v/>
      </c>
      <c r="T38" s="7" t="n"/>
    </row>
    <row r="39">
      <c r="A39" s="7" t="n"/>
      <c r="B39" s="8" t="n"/>
      <c r="C39" s="8" t="n"/>
      <c r="D39" s="8" t="n"/>
      <c r="E39" s="9" t="n"/>
      <c r="F39" s="9" t="n"/>
      <c r="G39" s="9" t="n"/>
      <c r="H39" s="8" t="n"/>
      <c r="I39" s="8" t="n"/>
      <c r="J39" s="10" t="n"/>
      <c r="K39" s="10" t="n"/>
      <c r="L39" s="8" t="n"/>
      <c r="M39" s="10" t="n"/>
      <c r="N39" s="10" t="n"/>
      <c r="O39" s="11">
        <f>IF(OR(B39="",J39=""),"",J39+N(M39))</f>
        <v/>
      </c>
      <c r="P39" s="11">
        <f>IF(OR(B39="",K39=""),"",K39+N(N39))</f>
        <v/>
      </c>
      <c r="Q39" s="11">
        <f>IF(OR(O39="",P39=""),"",P39-O39)</f>
        <v/>
      </c>
      <c r="R39" s="12">
        <f>IF(OR(Q39="",N(O39)=0),"",Q39/O39)</f>
        <v/>
      </c>
      <c r="S39" s="13">
        <f>IF(OR(O39="",P39=""),"",MATCH(O39,'等級表'!$C$4:$C$53,1)&amp;"等級→"&amp;MATCH(P39,'等級表'!$C$4:$C$53,1)&amp;"等級"&amp;IF(MATCH(P39,'等級表'!$C$4:$C$53,1)-MATCH(O39,'等級表'!$C$4:$C$53,1)&gt;=2,"（2等級以上：随時改定の見込み）",""))</f>
        <v/>
      </c>
      <c r="T39" s="7" t="n"/>
    </row>
    <row r="40">
      <c r="A40" s="7" t="n"/>
      <c r="B40" s="8" t="n"/>
      <c r="C40" s="8" t="n"/>
      <c r="D40" s="8" t="n"/>
      <c r="E40" s="9" t="n"/>
      <c r="F40" s="9" t="n"/>
      <c r="G40" s="9" t="n"/>
      <c r="H40" s="8" t="n"/>
      <c r="I40" s="8" t="n"/>
      <c r="J40" s="10" t="n"/>
      <c r="K40" s="10" t="n"/>
      <c r="L40" s="8" t="n"/>
      <c r="M40" s="10" t="n"/>
      <c r="N40" s="10" t="n"/>
      <c r="O40" s="11">
        <f>IF(OR(B40="",J40=""),"",J40+N(M40))</f>
        <v/>
      </c>
      <c r="P40" s="11">
        <f>IF(OR(B40="",K40=""),"",K40+N(N40))</f>
        <v/>
      </c>
      <c r="Q40" s="11">
        <f>IF(OR(O40="",P40=""),"",P40-O40)</f>
        <v/>
      </c>
      <c r="R40" s="12">
        <f>IF(OR(Q40="",N(O40)=0),"",Q40/O40)</f>
        <v/>
      </c>
      <c r="S40" s="13">
        <f>IF(OR(O40="",P40=""),"",MATCH(O40,'等級表'!$C$4:$C$53,1)&amp;"等級→"&amp;MATCH(P40,'等級表'!$C$4:$C$53,1)&amp;"等級"&amp;IF(MATCH(P40,'等級表'!$C$4:$C$53,1)-MATCH(O40,'等級表'!$C$4:$C$53,1)&gt;=2,"（2等級以上：随時改定の見込み）",""))</f>
        <v/>
      </c>
      <c r="T40" s="7" t="n"/>
    </row>
    <row r="41">
      <c r="A41" s="7" t="n"/>
      <c r="B41" s="8" t="n"/>
      <c r="C41" s="8" t="n"/>
      <c r="D41" s="8" t="n"/>
      <c r="E41" s="9" t="n"/>
      <c r="F41" s="9" t="n"/>
      <c r="G41" s="9" t="n"/>
      <c r="H41" s="8" t="n"/>
      <c r="I41" s="8" t="n"/>
      <c r="J41" s="10" t="n"/>
      <c r="K41" s="10" t="n"/>
      <c r="L41" s="8" t="n"/>
      <c r="M41" s="10" t="n"/>
      <c r="N41" s="10" t="n"/>
      <c r="O41" s="11">
        <f>IF(OR(B41="",J41=""),"",J41+N(M41))</f>
        <v/>
      </c>
      <c r="P41" s="11">
        <f>IF(OR(B41="",K41=""),"",K41+N(N41))</f>
        <v/>
      </c>
      <c r="Q41" s="11">
        <f>IF(OR(O41="",P41=""),"",P41-O41)</f>
        <v/>
      </c>
      <c r="R41" s="12">
        <f>IF(OR(Q41="",N(O41)=0),"",Q41/O41)</f>
        <v/>
      </c>
      <c r="S41" s="13">
        <f>IF(OR(O41="",P41=""),"",MATCH(O41,'等級表'!$C$4:$C$53,1)&amp;"等級→"&amp;MATCH(P41,'等級表'!$C$4:$C$53,1)&amp;"等級"&amp;IF(MATCH(P41,'等級表'!$C$4:$C$53,1)-MATCH(O41,'等級表'!$C$4:$C$53,1)&gt;=2,"（2等級以上：随時改定の見込み）",""))</f>
        <v/>
      </c>
      <c r="T41" s="7" t="n"/>
    </row>
    <row r="42">
      <c r="A42" s="7" t="n"/>
      <c r="B42" s="8" t="n"/>
      <c r="C42" s="8" t="n"/>
      <c r="D42" s="8" t="n"/>
      <c r="E42" s="9" t="n"/>
      <c r="F42" s="9" t="n"/>
      <c r="G42" s="9" t="n"/>
      <c r="H42" s="8" t="n"/>
      <c r="I42" s="8" t="n"/>
      <c r="J42" s="10" t="n"/>
      <c r="K42" s="10" t="n"/>
      <c r="L42" s="8" t="n"/>
      <c r="M42" s="10" t="n"/>
      <c r="N42" s="10" t="n"/>
      <c r="O42" s="11">
        <f>IF(OR(B42="",J42=""),"",J42+N(M42))</f>
        <v/>
      </c>
      <c r="P42" s="11">
        <f>IF(OR(B42="",K42=""),"",K42+N(N42))</f>
        <v/>
      </c>
      <c r="Q42" s="11">
        <f>IF(OR(O42="",P42=""),"",P42-O42)</f>
        <v/>
      </c>
      <c r="R42" s="12">
        <f>IF(OR(Q42="",N(O42)=0),"",Q42/O42)</f>
        <v/>
      </c>
      <c r="S42" s="13">
        <f>IF(OR(O42="",P42=""),"",MATCH(O42,'等級表'!$C$4:$C$53,1)&amp;"等級→"&amp;MATCH(P42,'等級表'!$C$4:$C$53,1)&amp;"等級"&amp;IF(MATCH(P42,'等級表'!$C$4:$C$53,1)-MATCH(O42,'等級表'!$C$4:$C$53,1)&gt;=2,"（2等級以上：随時改定の見込み）",""))</f>
        <v/>
      </c>
      <c r="T42" s="7" t="n"/>
    </row>
    <row r="43">
      <c r="A43" s="7" t="n"/>
      <c r="B43" s="8" t="n"/>
      <c r="C43" s="8" t="n"/>
      <c r="D43" s="8" t="n"/>
      <c r="E43" s="9" t="n"/>
      <c r="F43" s="9" t="n"/>
      <c r="G43" s="9" t="n"/>
      <c r="H43" s="8" t="n"/>
      <c r="I43" s="8" t="n"/>
      <c r="J43" s="10" t="n"/>
      <c r="K43" s="10" t="n"/>
      <c r="L43" s="8" t="n"/>
      <c r="M43" s="10" t="n"/>
      <c r="N43" s="10" t="n"/>
      <c r="O43" s="11">
        <f>IF(OR(B43="",J43=""),"",J43+N(M43))</f>
        <v/>
      </c>
      <c r="P43" s="11">
        <f>IF(OR(B43="",K43=""),"",K43+N(N43))</f>
        <v/>
      </c>
      <c r="Q43" s="11">
        <f>IF(OR(O43="",P43=""),"",P43-O43)</f>
        <v/>
      </c>
      <c r="R43" s="12">
        <f>IF(OR(Q43="",N(O43)=0),"",Q43/O43)</f>
        <v/>
      </c>
      <c r="S43" s="13">
        <f>IF(OR(O43="",P43=""),"",MATCH(O43,'等級表'!$C$4:$C$53,1)&amp;"等級→"&amp;MATCH(P43,'等級表'!$C$4:$C$53,1)&amp;"等級"&amp;IF(MATCH(P43,'等級表'!$C$4:$C$53,1)-MATCH(O43,'等級表'!$C$4:$C$53,1)&gt;=2,"（2等級以上：随時改定の見込み）",""))</f>
        <v/>
      </c>
      <c r="T43" s="7" t="n"/>
    </row>
    <row r="44">
      <c r="A44" s="7" t="n"/>
      <c r="B44" s="8" t="n"/>
      <c r="C44" s="8" t="n"/>
      <c r="D44" s="8" t="n"/>
      <c r="E44" s="9" t="n"/>
      <c r="F44" s="9" t="n"/>
      <c r="G44" s="9" t="n"/>
      <c r="H44" s="8" t="n"/>
      <c r="I44" s="8" t="n"/>
      <c r="J44" s="10" t="n"/>
      <c r="K44" s="10" t="n"/>
      <c r="L44" s="8" t="n"/>
      <c r="M44" s="10" t="n"/>
      <c r="N44" s="10" t="n"/>
      <c r="O44" s="11">
        <f>IF(OR(B44="",J44=""),"",J44+N(M44))</f>
        <v/>
      </c>
      <c r="P44" s="11">
        <f>IF(OR(B44="",K44=""),"",K44+N(N44))</f>
        <v/>
      </c>
      <c r="Q44" s="11">
        <f>IF(OR(O44="",P44=""),"",P44-O44)</f>
        <v/>
      </c>
      <c r="R44" s="12">
        <f>IF(OR(Q44="",N(O44)=0),"",Q44/O44)</f>
        <v/>
      </c>
      <c r="S44" s="13">
        <f>IF(OR(O44="",P44=""),"",MATCH(O44,'等級表'!$C$4:$C$53,1)&amp;"等級→"&amp;MATCH(P44,'等級表'!$C$4:$C$53,1)&amp;"等級"&amp;IF(MATCH(P44,'等級表'!$C$4:$C$53,1)-MATCH(O44,'等級表'!$C$4:$C$53,1)&gt;=2,"（2等級以上：随時改定の見込み）",""))</f>
        <v/>
      </c>
      <c r="T44" s="7" t="n"/>
    </row>
    <row r="45">
      <c r="A45" s="7" t="n"/>
      <c r="B45" s="8" t="n"/>
      <c r="C45" s="8" t="n"/>
      <c r="D45" s="8" t="n"/>
      <c r="E45" s="9" t="n"/>
      <c r="F45" s="9" t="n"/>
      <c r="G45" s="9" t="n"/>
      <c r="H45" s="8" t="n"/>
      <c r="I45" s="8" t="n"/>
      <c r="J45" s="10" t="n"/>
      <c r="K45" s="10" t="n"/>
      <c r="L45" s="8" t="n"/>
      <c r="M45" s="10" t="n"/>
      <c r="N45" s="10" t="n"/>
      <c r="O45" s="11">
        <f>IF(OR(B45="",J45=""),"",J45+N(M45))</f>
        <v/>
      </c>
      <c r="P45" s="11">
        <f>IF(OR(B45="",K45=""),"",K45+N(N45))</f>
        <v/>
      </c>
      <c r="Q45" s="11">
        <f>IF(OR(O45="",P45=""),"",P45-O45)</f>
        <v/>
      </c>
      <c r="R45" s="12">
        <f>IF(OR(Q45="",N(O45)=0),"",Q45/O45)</f>
        <v/>
      </c>
      <c r="S45" s="13">
        <f>IF(OR(O45="",P45=""),"",MATCH(O45,'等級表'!$C$4:$C$53,1)&amp;"等級→"&amp;MATCH(P45,'等級表'!$C$4:$C$53,1)&amp;"等級"&amp;IF(MATCH(P45,'等級表'!$C$4:$C$53,1)-MATCH(O45,'等級表'!$C$4:$C$53,1)&gt;=2,"（2等級以上：随時改定の見込み）",""))</f>
        <v/>
      </c>
      <c r="T45" s="7" t="n"/>
    </row>
    <row r="46">
      <c r="A46" s="7" t="n"/>
      <c r="B46" s="8" t="n"/>
      <c r="C46" s="8" t="n"/>
      <c r="D46" s="8" t="n"/>
      <c r="E46" s="9" t="n"/>
      <c r="F46" s="9" t="n"/>
      <c r="G46" s="9" t="n"/>
      <c r="H46" s="8" t="n"/>
      <c r="I46" s="8" t="n"/>
      <c r="J46" s="10" t="n"/>
      <c r="K46" s="10" t="n"/>
      <c r="L46" s="8" t="n"/>
      <c r="M46" s="10" t="n"/>
      <c r="N46" s="10" t="n"/>
      <c r="O46" s="11">
        <f>IF(OR(B46="",J46=""),"",J46+N(M46))</f>
        <v/>
      </c>
      <c r="P46" s="11">
        <f>IF(OR(B46="",K46=""),"",K46+N(N46))</f>
        <v/>
      </c>
      <c r="Q46" s="11">
        <f>IF(OR(O46="",P46=""),"",P46-O46)</f>
        <v/>
      </c>
      <c r="R46" s="12">
        <f>IF(OR(Q46="",N(O46)=0),"",Q46/O46)</f>
        <v/>
      </c>
      <c r="S46" s="13">
        <f>IF(OR(O46="",P46=""),"",MATCH(O46,'等級表'!$C$4:$C$53,1)&amp;"等級→"&amp;MATCH(P46,'等級表'!$C$4:$C$53,1)&amp;"等級"&amp;IF(MATCH(P46,'等級表'!$C$4:$C$53,1)-MATCH(O46,'等級表'!$C$4:$C$53,1)&gt;=2,"（2等級以上：随時改定の見込み）",""))</f>
        <v/>
      </c>
      <c r="T46" s="7" t="n"/>
    </row>
    <row r="47">
      <c r="A47" s="7" t="n"/>
      <c r="B47" s="8" t="n"/>
      <c r="C47" s="8" t="n"/>
      <c r="D47" s="8" t="n"/>
      <c r="E47" s="9" t="n"/>
      <c r="F47" s="9" t="n"/>
      <c r="G47" s="9" t="n"/>
      <c r="H47" s="8" t="n"/>
      <c r="I47" s="8" t="n"/>
      <c r="J47" s="10" t="n"/>
      <c r="K47" s="10" t="n"/>
      <c r="L47" s="8" t="n"/>
      <c r="M47" s="10" t="n"/>
      <c r="N47" s="10" t="n"/>
      <c r="O47" s="11">
        <f>IF(OR(B47="",J47=""),"",J47+N(M47))</f>
        <v/>
      </c>
      <c r="P47" s="11">
        <f>IF(OR(B47="",K47=""),"",K47+N(N47))</f>
        <v/>
      </c>
      <c r="Q47" s="11">
        <f>IF(OR(O47="",P47=""),"",P47-O47)</f>
        <v/>
      </c>
      <c r="R47" s="12">
        <f>IF(OR(Q47="",N(O47)=0),"",Q47/O47)</f>
        <v/>
      </c>
      <c r="S47" s="13">
        <f>IF(OR(O47="",P47=""),"",MATCH(O47,'等級表'!$C$4:$C$53,1)&amp;"等級→"&amp;MATCH(P47,'等級表'!$C$4:$C$53,1)&amp;"等級"&amp;IF(MATCH(P47,'等級表'!$C$4:$C$53,1)-MATCH(O47,'等級表'!$C$4:$C$53,1)&gt;=2,"（2等級以上：随時改定の見込み）",""))</f>
        <v/>
      </c>
      <c r="T47" s="7" t="n"/>
    </row>
    <row r="48">
      <c r="A48" s="7" t="n"/>
      <c r="B48" s="8" t="n"/>
      <c r="C48" s="8" t="n"/>
      <c r="D48" s="8" t="n"/>
      <c r="E48" s="9" t="n"/>
      <c r="F48" s="9" t="n"/>
      <c r="G48" s="9" t="n"/>
      <c r="H48" s="8" t="n"/>
      <c r="I48" s="8" t="n"/>
      <c r="J48" s="10" t="n"/>
      <c r="K48" s="10" t="n"/>
      <c r="L48" s="8" t="n"/>
      <c r="M48" s="10" t="n"/>
      <c r="N48" s="10" t="n"/>
      <c r="O48" s="11">
        <f>IF(OR(B48="",J48=""),"",J48+N(M48))</f>
        <v/>
      </c>
      <c r="P48" s="11">
        <f>IF(OR(B48="",K48=""),"",K48+N(N48))</f>
        <v/>
      </c>
      <c r="Q48" s="11">
        <f>IF(OR(O48="",P48=""),"",P48-O48)</f>
        <v/>
      </c>
      <c r="R48" s="12">
        <f>IF(OR(Q48="",N(O48)=0),"",Q48/O48)</f>
        <v/>
      </c>
      <c r="S48" s="13">
        <f>IF(OR(O48="",P48=""),"",MATCH(O48,'等級表'!$C$4:$C$53,1)&amp;"等級→"&amp;MATCH(P48,'等級表'!$C$4:$C$53,1)&amp;"等級"&amp;IF(MATCH(P48,'等級表'!$C$4:$C$53,1)-MATCH(O48,'等級表'!$C$4:$C$53,1)&gt;=2,"（2等級以上：随時改定の見込み）",""))</f>
        <v/>
      </c>
      <c r="T48" s="7" t="n"/>
    </row>
    <row r="49">
      <c r="A49" s="7" t="n"/>
      <c r="B49" s="8" t="n"/>
      <c r="C49" s="8" t="n"/>
      <c r="D49" s="8" t="n"/>
      <c r="E49" s="9" t="n"/>
      <c r="F49" s="9" t="n"/>
      <c r="G49" s="9" t="n"/>
      <c r="H49" s="8" t="n"/>
      <c r="I49" s="8" t="n"/>
      <c r="J49" s="10" t="n"/>
      <c r="K49" s="10" t="n"/>
      <c r="L49" s="8" t="n"/>
      <c r="M49" s="10" t="n"/>
      <c r="N49" s="10" t="n"/>
      <c r="O49" s="11">
        <f>IF(OR(B49="",J49=""),"",J49+N(M49))</f>
        <v/>
      </c>
      <c r="P49" s="11">
        <f>IF(OR(B49="",K49=""),"",K49+N(N49))</f>
        <v/>
      </c>
      <c r="Q49" s="11">
        <f>IF(OR(O49="",P49=""),"",P49-O49)</f>
        <v/>
      </c>
      <c r="R49" s="12">
        <f>IF(OR(Q49="",N(O49)=0),"",Q49/O49)</f>
        <v/>
      </c>
      <c r="S49" s="13">
        <f>IF(OR(O49="",P49=""),"",MATCH(O49,'等級表'!$C$4:$C$53,1)&amp;"等級→"&amp;MATCH(P49,'等級表'!$C$4:$C$53,1)&amp;"等級"&amp;IF(MATCH(P49,'等級表'!$C$4:$C$53,1)-MATCH(O49,'等級表'!$C$4:$C$53,1)&gt;=2,"（2等級以上：随時改定の見込み）",""))</f>
        <v/>
      </c>
      <c r="T49" s="7" t="n"/>
    </row>
    <row r="50">
      <c r="A50" s="7" t="n"/>
      <c r="B50" s="8" t="n"/>
      <c r="C50" s="8" t="n"/>
      <c r="D50" s="8" t="n"/>
      <c r="E50" s="9" t="n"/>
      <c r="F50" s="9" t="n"/>
      <c r="G50" s="9" t="n"/>
      <c r="H50" s="8" t="n"/>
      <c r="I50" s="8" t="n"/>
      <c r="J50" s="10" t="n"/>
      <c r="K50" s="10" t="n"/>
      <c r="L50" s="8" t="n"/>
      <c r="M50" s="10" t="n"/>
      <c r="N50" s="10" t="n"/>
      <c r="O50" s="11">
        <f>IF(OR(B50="",J50=""),"",J50+N(M50))</f>
        <v/>
      </c>
      <c r="P50" s="11">
        <f>IF(OR(B50="",K50=""),"",K50+N(N50))</f>
        <v/>
      </c>
      <c r="Q50" s="11">
        <f>IF(OR(O50="",P50=""),"",P50-O50)</f>
        <v/>
      </c>
      <c r="R50" s="12">
        <f>IF(OR(Q50="",N(O50)=0),"",Q50/O50)</f>
        <v/>
      </c>
      <c r="S50" s="13">
        <f>IF(OR(O50="",P50=""),"",MATCH(O50,'等級表'!$C$4:$C$53,1)&amp;"等級→"&amp;MATCH(P50,'等級表'!$C$4:$C$53,1)&amp;"等級"&amp;IF(MATCH(P50,'等級表'!$C$4:$C$53,1)-MATCH(O50,'等級表'!$C$4:$C$53,1)&gt;=2,"（2等級以上：随時改定の見込み）",""))</f>
        <v/>
      </c>
      <c r="T50" s="7" t="n"/>
    </row>
    <row r="51">
      <c r="A51" s="7" t="n"/>
      <c r="B51" s="8" t="n"/>
      <c r="C51" s="8" t="n"/>
      <c r="D51" s="8" t="n"/>
      <c r="E51" s="9" t="n"/>
      <c r="F51" s="9" t="n"/>
      <c r="G51" s="9" t="n"/>
      <c r="H51" s="8" t="n"/>
      <c r="I51" s="8" t="n"/>
      <c r="J51" s="10" t="n"/>
      <c r="K51" s="10" t="n"/>
      <c r="L51" s="8" t="n"/>
      <c r="M51" s="10" t="n"/>
      <c r="N51" s="10" t="n"/>
      <c r="O51" s="11">
        <f>IF(OR(B51="",J51=""),"",J51+N(M51))</f>
        <v/>
      </c>
      <c r="P51" s="11">
        <f>IF(OR(B51="",K51=""),"",K51+N(N51))</f>
        <v/>
      </c>
      <c r="Q51" s="11">
        <f>IF(OR(O51="",P51=""),"",P51-O51)</f>
        <v/>
      </c>
      <c r="R51" s="12">
        <f>IF(OR(Q51="",N(O51)=0),"",Q51/O51)</f>
        <v/>
      </c>
      <c r="S51" s="13">
        <f>IF(OR(O51="",P51=""),"",MATCH(O51,'等級表'!$C$4:$C$53,1)&amp;"等級→"&amp;MATCH(P51,'等級表'!$C$4:$C$53,1)&amp;"等級"&amp;IF(MATCH(P51,'等級表'!$C$4:$C$53,1)-MATCH(O51,'等級表'!$C$4:$C$53,1)&gt;=2,"（2等級以上：随時改定の見込み）",""))</f>
        <v/>
      </c>
      <c r="T51" s="7" t="n"/>
    </row>
    <row r="52">
      <c r="A52" s="7" t="n"/>
      <c r="B52" s="8" t="n"/>
      <c r="C52" s="8" t="n"/>
      <c r="D52" s="8" t="n"/>
      <c r="E52" s="9" t="n"/>
      <c r="F52" s="9" t="n"/>
      <c r="G52" s="9" t="n"/>
      <c r="H52" s="8" t="n"/>
      <c r="I52" s="8" t="n"/>
      <c r="J52" s="10" t="n"/>
      <c r="K52" s="10" t="n"/>
      <c r="L52" s="8" t="n"/>
      <c r="M52" s="10" t="n"/>
      <c r="N52" s="10" t="n"/>
      <c r="O52" s="11">
        <f>IF(OR(B52="",J52=""),"",J52+N(M52))</f>
        <v/>
      </c>
      <c r="P52" s="11">
        <f>IF(OR(B52="",K52=""),"",K52+N(N52))</f>
        <v/>
      </c>
      <c r="Q52" s="11">
        <f>IF(OR(O52="",P52=""),"",P52-O52)</f>
        <v/>
      </c>
      <c r="R52" s="12">
        <f>IF(OR(Q52="",N(O52)=0),"",Q52/O52)</f>
        <v/>
      </c>
      <c r="S52" s="13">
        <f>IF(OR(O52="",P52=""),"",MATCH(O52,'等級表'!$C$4:$C$53,1)&amp;"等級→"&amp;MATCH(P52,'等級表'!$C$4:$C$53,1)&amp;"等級"&amp;IF(MATCH(P52,'等級表'!$C$4:$C$53,1)-MATCH(O52,'等級表'!$C$4:$C$53,1)&gt;=2,"（2等級以上：随時改定の見込み）",""))</f>
        <v/>
      </c>
      <c r="T52" s="7" t="n"/>
    </row>
    <row r="53">
      <c r="A53" s="7" t="n"/>
      <c r="B53" s="8" t="n"/>
      <c r="C53" s="8" t="n"/>
      <c r="D53" s="8" t="n"/>
      <c r="E53" s="9" t="n"/>
      <c r="F53" s="9" t="n"/>
      <c r="G53" s="9" t="n"/>
      <c r="H53" s="8" t="n"/>
      <c r="I53" s="8" t="n"/>
      <c r="J53" s="10" t="n"/>
      <c r="K53" s="10" t="n"/>
      <c r="L53" s="8" t="n"/>
      <c r="M53" s="10" t="n"/>
      <c r="N53" s="10" t="n"/>
      <c r="O53" s="11">
        <f>IF(OR(B53="",J53=""),"",J53+N(M53))</f>
        <v/>
      </c>
      <c r="P53" s="11">
        <f>IF(OR(B53="",K53=""),"",K53+N(N53))</f>
        <v/>
      </c>
      <c r="Q53" s="11">
        <f>IF(OR(O53="",P53=""),"",P53-O53)</f>
        <v/>
      </c>
      <c r="R53" s="12">
        <f>IF(OR(Q53="",N(O53)=0),"",Q53/O53)</f>
        <v/>
      </c>
      <c r="S53" s="13">
        <f>IF(OR(O53="",P53=""),"",MATCH(O53,'等級表'!$C$4:$C$53,1)&amp;"等級→"&amp;MATCH(P53,'等級表'!$C$4:$C$53,1)&amp;"等級"&amp;IF(MATCH(P53,'等級表'!$C$4:$C$53,1)-MATCH(O53,'等級表'!$C$4:$C$53,1)&gt;=2,"（2等級以上：随時改定の見込み）",""))</f>
        <v/>
      </c>
      <c r="T53" s="7" t="n"/>
    </row>
    <row r="54">
      <c r="A54" s="7" t="n"/>
      <c r="B54" s="8" t="n"/>
      <c r="C54" s="8" t="n"/>
      <c r="D54" s="8" t="n"/>
      <c r="E54" s="9" t="n"/>
      <c r="F54" s="9" t="n"/>
      <c r="G54" s="9" t="n"/>
      <c r="H54" s="8" t="n"/>
      <c r="I54" s="8" t="n"/>
      <c r="J54" s="10" t="n"/>
      <c r="K54" s="10" t="n"/>
      <c r="L54" s="8" t="n"/>
      <c r="M54" s="10" t="n"/>
      <c r="N54" s="10" t="n"/>
      <c r="O54" s="11">
        <f>IF(OR(B54="",J54=""),"",J54+N(M54))</f>
        <v/>
      </c>
      <c r="P54" s="11">
        <f>IF(OR(B54="",K54=""),"",K54+N(N54))</f>
        <v/>
      </c>
      <c r="Q54" s="11">
        <f>IF(OR(O54="",P54=""),"",P54-O54)</f>
        <v/>
      </c>
      <c r="R54" s="12">
        <f>IF(OR(Q54="",N(O54)=0),"",Q54/O54)</f>
        <v/>
      </c>
      <c r="S54" s="13">
        <f>IF(OR(O54="",P54=""),"",MATCH(O54,'等級表'!$C$4:$C$53,1)&amp;"等級→"&amp;MATCH(P54,'等級表'!$C$4:$C$53,1)&amp;"等級"&amp;IF(MATCH(P54,'等級表'!$C$4:$C$53,1)-MATCH(O54,'等級表'!$C$4:$C$53,1)&gt;=2,"（2等級以上：随時改定の見込み）",""))</f>
        <v/>
      </c>
      <c r="T54" s="7" t="n"/>
    </row>
    <row r="55">
      <c r="A55" s="7" t="n"/>
      <c r="B55" s="8" t="n"/>
      <c r="C55" s="8" t="n"/>
      <c r="D55" s="8" t="n"/>
      <c r="E55" s="9" t="n"/>
      <c r="F55" s="9" t="n"/>
      <c r="G55" s="9" t="n"/>
      <c r="H55" s="8" t="n"/>
      <c r="I55" s="8" t="n"/>
      <c r="J55" s="10" t="n"/>
      <c r="K55" s="10" t="n"/>
      <c r="L55" s="8" t="n"/>
      <c r="M55" s="10" t="n"/>
      <c r="N55" s="10" t="n"/>
      <c r="O55" s="11">
        <f>IF(OR(B55="",J55=""),"",J55+N(M55))</f>
        <v/>
      </c>
      <c r="P55" s="11">
        <f>IF(OR(B55="",K55=""),"",K55+N(N55))</f>
        <v/>
      </c>
      <c r="Q55" s="11">
        <f>IF(OR(O55="",P55=""),"",P55-O55)</f>
        <v/>
      </c>
      <c r="R55" s="12">
        <f>IF(OR(Q55="",N(O55)=0),"",Q55/O55)</f>
        <v/>
      </c>
      <c r="S55" s="13">
        <f>IF(OR(O55="",P55=""),"",MATCH(O55,'等級表'!$C$4:$C$53,1)&amp;"等級→"&amp;MATCH(P55,'等級表'!$C$4:$C$53,1)&amp;"等級"&amp;IF(MATCH(P55,'等級表'!$C$4:$C$53,1)-MATCH(O55,'等級表'!$C$4:$C$53,1)&gt;=2,"（2等級以上：随時改定の見込み）",""))</f>
        <v/>
      </c>
      <c r="T55" s="7" t="n"/>
    </row>
    <row r="56">
      <c r="A56" s="7" t="n"/>
      <c r="B56" s="8" t="n"/>
      <c r="C56" s="8" t="n"/>
      <c r="D56" s="8" t="n"/>
      <c r="E56" s="9" t="n"/>
      <c r="F56" s="9" t="n"/>
      <c r="G56" s="9" t="n"/>
      <c r="H56" s="8" t="n"/>
      <c r="I56" s="8" t="n"/>
      <c r="J56" s="10" t="n"/>
      <c r="K56" s="10" t="n"/>
      <c r="L56" s="8" t="n"/>
      <c r="M56" s="10" t="n"/>
      <c r="N56" s="10" t="n"/>
      <c r="O56" s="11">
        <f>IF(OR(B56="",J56=""),"",J56+N(M56))</f>
        <v/>
      </c>
      <c r="P56" s="11">
        <f>IF(OR(B56="",K56=""),"",K56+N(N56))</f>
        <v/>
      </c>
      <c r="Q56" s="11">
        <f>IF(OR(O56="",P56=""),"",P56-O56)</f>
        <v/>
      </c>
      <c r="R56" s="12">
        <f>IF(OR(Q56="",N(O56)=0),"",Q56/O56)</f>
        <v/>
      </c>
      <c r="S56" s="13">
        <f>IF(OR(O56="",P56=""),"",MATCH(O56,'等級表'!$C$4:$C$53,1)&amp;"等級→"&amp;MATCH(P56,'等級表'!$C$4:$C$53,1)&amp;"等級"&amp;IF(MATCH(P56,'等級表'!$C$4:$C$53,1)-MATCH(O56,'等級表'!$C$4:$C$53,1)&gt;=2,"（2等級以上：随時改定の見込み）",""))</f>
        <v/>
      </c>
      <c r="T56" s="7" t="n"/>
    </row>
    <row r="57">
      <c r="A57" s="7" t="n"/>
      <c r="B57" s="8" t="n"/>
      <c r="C57" s="8" t="n"/>
      <c r="D57" s="8" t="n"/>
      <c r="E57" s="9" t="n"/>
      <c r="F57" s="9" t="n"/>
      <c r="G57" s="9" t="n"/>
      <c r="H57" s="8" t="n"/>
      <c r="I57" s="8" t="n"/>
      <c r="J57" s="10" t="n"/>
      <c r="K57" s="10" t="n"/>
      <c r="L57" s="8" t="n"/>
      <c r="M57" s="10" t="n"/>
      <c r="N57" s="10" t="n"/>
      <c r="O57" s="11">
        <f>IF(OR(B57="",J57=""),"",J57+N(M57))</f>
        <v/>
      </c>
      <c r="P57" s="11">
        <f>IF(OR(B57="",K57=""),"",K57+N(N57))</f>
        <v/>
      </c>
      <c r="Q57" s="11">
        <f>IF(OR(O57="",P57=""),"",P57-O57)</f>
        <v/>
      </c>
      <c r="R57" s="12">
        <f>IF(OR(Q57="",N(O57)=0),"",Q57/O57)</f>
        <v/>
      </c>
      <c r="S57" s="13">
        <f>IF(OR(O57="",P57=""),"",MATCH(O57,'等級表'!$C$4:$C$53,1)&amp;"等級→"&amp;MATCH(P57,'等級表'!$C$4:$C$53,1)&amp;"等級"&amp;IF(MATCH(P57,'等級表'!$C$4:$C$53,1)-MATCH(O57,'等級表'!$C$4:$C$53,1)&gt;=2,"（2等級以上：随時改定の見込み）",""))</f>
        <v/>
      </c>
      <c r="T57" s="7" t="n"/>
    </row>
    <row r="58">
      <c r="A58" s="7" t="n"/>
      <c r="B58" s="8" t="n"/>
      <c r="C58" s="8" t="n"/>
      <c r="D58" s="8" t="n"/>
      <c r="E58" s="9" t="n"/>
      <c r="F58" s="9" t="n"/>
      <c r="G58" s="9" t="n"/>
      <c r="H58" s="8" t="n"/>
      <c r="I58" s="8" t="n"/>
      <c r="J58" s="10" t="n"/>
      <c r="K58" s="10" t="n"/>
      <c r="L58" s="8" t="n"/>
      <c r="M58" s="10" t="n"/>
      <c r="N58" s="10" t="n"/>
      <c r="O58" s="11">
        <f>IF(OR(B58="",J58=""),"",J58+N(M58))</f>
        <v/>
      </c>
      <c r="P58" s="11">
        <f>IF(OR(B58="",K58=""),"",K58+N(N58))</f>
        <v/>
      </c>
      <c r="Q58" s="11">
        <f>IF(OR(O58="",P58=""),"",P58-O58)</f>
        <v/>
      </c>
      <c r="R58" s="12">
        <f>IF(OR(Q58="",N(O58)=0),"",Q58/O58)</f>
        <v/>
      </c>
      <c r="S58" s="13">
        <f>IF(OR(O58="",P58=""),"",MATCH(O58,'等級表'!$C$4:$C$53,1)&amp;"等級→"&amp;MATCH(P58,'等級表'!$C$4:$C$53,1)&amp;"等級"&amp;IF(MATCH(P58,'等級表'!$C$4:$C$53,1)-MATCH(O58,'等級表'!$C$4:$C$53,1)&gt;=2,"（2等級以上：随時改定の見込み）",""))</f>
        <v/>
      </c>
      <c r="T58" s="7" t="n"/>
    </row>
    <row r="59">
      <c r="A59" s="7" t="n"/>
      <c r="B59" s="8" t="n"/>
      <c r="C59" s="8" t="n"/>
      <c r="D59" s="8" t="n"/>
      <c r="E59" s="9" t="n"/>
      <c r="F59" s="9" t="n"/>
      <c r="G59" s="9" t="n"/>
      <c r="H59" s="8" t="n"/>
      <c r="I59" s="8" t="n"/>
      <c r="J59" s="10" t="n"/>
      <c r="K59" s="10" t="n"/>
      <c r="L59" s="8" t="n"/>
      <c r="M59" s="10" t="n"/>
      <c r="N59" s="10" t="n"/>
      <c r="O59" s="11">
        <f>IF(OR(B59="",J59=""),"",J59+N(M59))</f>
        <v/>
      </c>
      <c r="P59" s="11">
        <f>IF(OR(B59="",K59=""),"",K59+N(N59))</f>
        <v/>
      </c>
      <c r="Q59" s="11">
        <f>IF(OR(O59="",P59=""),"",P59-O59)</f>
        <v/>
      </c>
      <c r="R59" s="12">
        <f>IF(OR(Q59="",N(O59)=0),"",Q59/O59)</f>
        <v/>
      </c>
      <c r="S59" s="13">
        <f>IF(OR(O59="",P59=""),"",MATCH(O59,'等級表'!$C$4:$C$53,1)&amp;"等級→"&amp;MATCH(P59,'等級表'!$C$4:$C$53,1)&amp;"等級"&amp;IF(MATCH(P59,'等級表'!$C$4:$C$53,1)-MATCH(O59,'等級表'!$C$4:$C$53,1)&gt;=2,"（2等級以上：随時改定の見込み）",""))</f>
        <v/>
      </c>
      <c r="T59" s="7" t="n"/>
    </row>
    <row r="60">
      <c r="A60" s="7" t="n"/>
      <c r="B60" s="8" t="n"/>
      <c r="C60" s="8" t="n"/>
      <c r="D60" s="8" t="n"/>
      <c r="E60" s="9" t="n"/>
      <c r="F60" s="9" t="n"/>
      <c r="G60" s="9" t="n"/>
      <c r="H60" s="8" t="n"/>
      <c r="I60" s="8" t="n"/>
      <c r="J60" s="10" t="n"/>
      <c r="K60" s="10" t="n"/>
      <c r="L60" s="8" t="n"/>
      <c r="M60" s="10" t="n"/>
      <c r="N60" s="10" t="n"/>
      <c r="O60" s="11">
        <f>IF(OR(B60="",J60=""),"",J60+N(M60))</f>
        <v/>
      </c>
      <c r="P60" s="11">
        <f>IF(OR(B60="",K60=""),"",K60+N(N60))</f>
        <v/>
      </c>
      <c r="Q60" s="11">
        <f>IF(OR(O60="",P60=""),"",P60-O60)</f>
        <v/>
      </c>
      <c r="R60" s="12">
        <f>IF(OR(Q60="",N(O60)=0),"",Q60/O60)</f>
        <v/>
      </c>
      <c r="S60" s="13">
        <f>IF(OR(O60="",P60=""),"",MATCH(O60,'等級表'!$C$4:$C$53,1)&amp;"等級→"&amp;MATCH(P60,'等級表'!$C$4:$C$53,1)&amp;"等級"&amp;IF(MATCH(P60,'等級表'!$C$4:$C$53,1)-MATCH(O60,'等級表'!$C$4:$C$53,1)&gt;=2,"（2等級以上：随時改定の見込み）",""))</f>
        <v/>
      </c>
      <c r="T60" s="7" t="n"/>
    </row>
    <row r="61">
      <c r="A61" s="7" t="n"/>
      <c r="B61" s="8" t="n"/>
      <c r="C61" s="8" t="n"/>
      <c r="D61" s="8" t="n"/>
      <c r="E61" s="9" t="n"/>
      <c r="F61" s="9" t="n"/>
      <c r="G61" s="9" t="n"/>
      <c r="H61" s="8" t="n"/>
      <c r="I61" s="8" t="n"/>
      <c r="J61" s="10" t="n"/>
      <c r="K61" s="10" t="n"/>
      <c r="L61" s="8" t="n"/>
      <c r="M61" s="10" t="n"/>
      <c r="N61" s="10" t="n"/>
      <c r="O61" s="11">
        <f>IF(OR(B61="",J61=""),"",J61+N(M61))</f>
        <v/>
      </c>
      <c r="P61" s="11">
        <f>IF(OR(B61="",K61=""),"",K61+N(N61))</f>
        <v/>
      </c>
      <c r="Q61" s="11">
        <f>IF(OR(O61="",P61=""),"",P61-O61)</f>
        <v/>
      </c>
      <c r="R61" s="12">
        <f>IF(OR(Q61="",N(O61)=0),"",Q61/O61)</f>
        <v/>
      </c>
      <c r="S61" s="13">
        <f>IF(OR(O61="",P61=""),"",MATCH(O61,'等級表'!$C$4:$C$53,1)&amp;"等級→"&amp;MATCH(P61,'等級表'!$C$4:$C$53,1)&amp;"等級"&amp;IF(MATCH(P61,'等級表'!$C$4:$C$53,1)-MATCH(O61,'等級表'!$C$4:$C$53,1)&gt;=2,"（2等級以上：随時改定の見込み）",""))</f>
        <v/>
      </c>
      <c r="T61" s="7" t="n"/>
    </row>
    <row r="62">
      <c r="A62" s="7" t="n"/>
      <c r="B62" s="8" t="n"/>
      <c r="C62" s="8" t="n"/>
      <c r="D62" s="8" t="n"/>
      <c r="E62" s="9" t="n"/>
      <c r="F62" s="9" t="n"/>
      <c r="G62" s="9" t="n"/>
      <c r="H62" s="8" t="n"/>
      <c r="I62" s="8" t="n"/>
      <c r="J62" s="10" t="n"/>
      <c r="K62" s="10" t="n"/>
      <c r="L62" s="8" t="n"/>
      <c r="M62" s="10" t="n"/>
      <c r="N62" s="10" t="n"/>
      <c r="O62" s="11">
        <f>IF(OR(B62="",J62=""),"",J62+N(M62))</f>
        <v/>
      </c>
      <c r="P62" s="11">
        <f>IF(OR(B62="",K62=""),"",K62+N(N62))</f>
        <v/>
      </c>
      <c r="Q62" s="11">
        <f>IF(OR(O62="",P62=""),"",P62-O62)</f>
        <v/>
      </c>
      <c r="R62" s="12">
        <f>IF(OR(Q62="",N(O62)=0),"",Q62/O62)</f>
        <v/>
      </c>
      <c r="S62" s="13">
        <f>IF(OR(O62="",P62=""),"",MATCH(O62,'等級表'!$C$4:$C$53,1)&amp;"等級→"&amp;MATCH(P62,'等級表'!$C$4:$C$53,1)&amp;"等級"&amp;IF(MATCH(P62,'等級表'!$C$4:$C$53,1)-MATCH(O62,'等級表'!$C$4:$C$53,1)&gt;=2,"（2等級以上：随時改定の見込み）",""))</f>
        <v/>
      </c>
      <c r="T62" s="7" t="n"/>
    </row>
    <row r="63">
      <c r="A63" s="7" t="n"/>
      <c r="B63" s="8" t="n"/>
      <c r="C63" s="8" t="n"/>
      <c r="D63" s="8" t="n"/>
      <c r="E63" s="9" t="n"/>
      <c r="F63" s="9" t="n"/>
      <c r="G63" s="9" t="n"/>
      <c r="H63" s="8" t="n"/>
      <c r="I63" s="8" t="n"/>
      <c r="J63" s="10" t="n"/>
      <c r="K63" s="10" t="n"/>
      <c r="L63" s="8" t="n"/>
      <c r="M63" s="10" t="n"/>
      <c r="N63" s="10" t="n"/>
      <c r="O63" s="11">
        <f>IF(OR(B63="",J63=""),"",J63+N(M63))</f>
        <v/>
      </c>
      <c r="P63" s="11">
        <f>IF(OR(B63="",K63=""),"",K63+N(N63))</f>
        <v/>
      </c>
      <c r="Q63" s="11">
        <f>IF(OR(O63="",P63=""),"",P63-O63)</f>
        <v/>
      </c>
      <c r="R63" s="12">
        <f>IF(OR(Q63="",N(O63)=0),"",Q63/O63)</f>
        <v/>
      </c>
      <c r="S63" s="13">
        <f>IF(OR(O63="",P63=""),"",MATCH(O63,'等級表'!$C$4:$C$53,1)&amp;"等級→"&amp;MATCH(P63,'等級表'!$C$4:$C$53,1)&amp;"等級"&amp;IF(MATCH(P63,'等級表'!$C$4:$C$53,1)-MATCH(O63,'等級表'!$C$4:$C$53,1)&gt;=2,"（2等級以上：随時改定の見込み）",""))</f>
        <v/>
      </c>
      <c r="T63" s="7" t="n"/>
    </row>
    <row r="64">
      <c r="A64" s="7" t="n"/>
      <c r="B64" s="8" t="n"/>
      <c r="C64" s="8" t="n"/>
      <c r="D64" s="8" t="n"/>
      <c r="E64" s="9" t="n"/>
      <c r="F64" s="9" t="n"/>
      <c r="G64" s="9" t="n"/>
      <c r="H64" s="8" t="n"/>
      <c r="I64" s="8" t="n"/>
      <c r="J64" s="10" t="n"/>
      <c r="K64" s="10" t="n"/>
      <c r="L64" s="8" t="n"/>
      <c r="M64" s="10" t="n"/>
      <c r="N64" s="10" t="n"/>
      <c r="O64" s="11">
        <f>IF(OR(B64="",J64=""),"",J64+N(M64))</f>
        <v/>
      </c>
      <c r="P64" s="11">
        <f>IF(OR(B64="",K64=""),"",K64+N(N64))</f>
        <v/>
      </c>
      <c r="Q64" s="11">
        <f>IF(OR(O64="",P64=""),"",P64-O64)</f>
        <v/>
      </c>
      <c r="R64" s="12">
        <f>IF(OR(Q64="",N(O64)=0),"",Q64/O64)</f>
        <v/>
      </c>
      <c r="S64" s="13">
        <f>IF(OR(O64="",P64=""),"",MATCH(O64,'等級表'!$C$4:$C$53,1)&amp;"等級→"&amp;MATCH(P64,'等級表'!$C$4:$C$53,1)&amp;"等級"&amp;IF(MATCH(P64,'等級表'!$C$4:$C$53,1)-MATCH(O64,'等級表'!$C$4:$C$53,1)&gt;=2,"（2等級以上：随時改定の見込み）",""))</f>
        <v/>
      </c>
      <c r="T64" s="7" t="n"/>
    </row>
    <row r="65">
      <c r="A65" s="7" t="n"/>
      <c r="B65" s="8" t="n"/>
      <c r="C65" s="8" t="n"/>
      <c r="D65" s="8" t="n"/>
      <c r="E65" s="9" t="n"/>
      <c r="F65" s="9" t="n"/>
      <c r="G65" s="9" t="n"/>
      <c r="H65" s="8" t="n"/>
      <c r="I65" s="8" t="n"/>
      <c r="J65" s="10" t="n"/>
      <c r="K65" s="10" t="n"/>
      <c r="L65" s="8" t="n"/>
      <c r="M65" s="10" t="n"/>
      <c r="N65" s="10" t="n"/>
      <c r="O65" s="11">
        <f>IF(OR(B65="",J65=""),"",J65+N(M65))</f>
        <v/>
      </c>
      <c r="P65" s="11">
        <f>IF(OR(B65="",K65=""),"",K65+N(N65))</f>
        <v/>
      </c>
      <c r="Q65" s="11">
        <f>IF(OR(O65="",P65=""),"",P65-O65)</f>
        <v/>
      </c>
      <c r="R65" s="12">
        <f>IF(OR(Q65="",N(O65)=0),"",Q65/O65)</f>
        <v/>
      </c>
      <c r="S65" s="13">
        <f>IF(OR(O65="",P65=""),"",MATCH(O65,'等級表'!$C$4:$C$53,1)&amp;"等級→"&amp;MATCH(P65,'等級表'!$C$4:$C$53,1)&amp;"等級"&amp;IF(MATCH(P65,'等級表'!$C$4:$C$53,1)-MATCH(O65,'等級表'!$C$4:$C$53,1)&gt;=2,"（2等級以上：随時改定の見込み）",""))</f>
        <v/>
      </c>
      <c r="T65" s="7" t="n"/>
    </row>
    <row r="66">
      <c r="A66" s="7" t="n"/>
      <c r="B66" s="8" t="n"/>
      <c r="C66" s="8" t="n"/>
      <c r="D66" s="8" t="n"/>
      <c r="E66" s="9" t="n"/>
      <c r="F66" s="9" t="n"/>
      <c r="G66" s="9" t="n"/>
      <c r="H66" s="8" t="n"/>
      <c r="I66" s="8" t="n"/>
      <c r="J66" s="10" t="n"/>
      <c r="K66" s="10" t="n"/>
      <c r="L66" s="8" t="n"/>
      <c r="M66" s="10" t="n"/>
      <c r="N66" s="10" t="n"/>
      <c r="O66" s="11">
        <f>IF(OR(B66="",J66=""),"",J66+N(M66))</f>
        <v/>
      </c>
      <c r="P66" s="11">
        <f>IF(OR(B66="",K66=""),"",K66+N(N66))</f>
        <v/>
      </c>
      <c r="Q66" s="11">
        <f>IF(OR(O66="",P66=""),"",P66-O66)</f>
        <v/>
      </c>
      <c r="R66" s="12">
        <f>IF(OR(Q66="",N(O66)=0),"",Q66/O66)</f>
        <v/>
      </c>
      <c r="S66" s="13">
        <f>IF(OR(O66="",P66=""),"",MATCH(O66,'等級表'!$C$4:$C$53,1)&amp;"等級→"&amp;MATCH(P66,'等級表'!$C$4:$C$53,1)&amp;"等級"&amp;IF(MATCH(P66,'等級表'!$C$4:$C$53,1)-MATCH(O66,'等級表'!$C$4:$C$53,1)&gt;=2,"（2等級以上：随時改定の見込み）",""))</f>
        <v/>
      </c>
      <c r="T66" s="7" t="n"/>
    </row>
    <row r="67">
      <c r="A67" s="7" t="n"/>
      <c r="B67" s="8" t="n"/>
      <c r="C67" s="8" t="n"/>
      <c r="D67" s="8" t="n"/>
      <c r="E67" s="9" t="n"/>
      <c r="F67" s="9" t="n"/>
      <c r="G67" s="9" t="n"/>
      <c r="H67" s="8" t="n"/>
      <c r="I67" s="8" t="n"/>
      <c r="J67" s="10" t="n"/>
      <c r="K67" s="10" t="n"/>
      <c r="L67" s="8" t="n"/>
      <c r="M67" s="10" t="n"/>
      <c r="N67" s="10" t="n"/>
      <c r="O67" s="11">
        <f>IF(OR(B67="",J67=""),"",J67+N(M67))</f>
        <v/>
      </c>
      <c r="P67" s="11">
        <f>IF(OR(B67="",K67=""),"",K67+N(N67))</f>
        <v/>
      </c>
      <c r="Q67" s="11">
        <f>IF(OR(O67="",P67=""),"",P67-O67)</f>
        <v/>
      </c>
      <c r="R67" s="12">
        <f>IF(OR(Q67="",N(O67)=0),"",Q67/O67)</f>
        <v/>
      </c>
      <c r="S67" s="13">
        <f>IF(OR(O67="",P67=""),"",MATCH(O67,'等級表'!$C$4:$C$53,1)&amp;"等級→"&amp;MATCH(P67,'等級表'!$C$4:$C$53,1)&amp;"等級"&amp;IF(MATCH(P67,'等級表'!$C$4:$C$53,1)-MATCH(O67,'等級表'!$C$4:$C$53,1)&gt;=2,"（2等級以上：随時改定の見込み）",""))</f>
        <v/>
      </c>
      <c r="T67" s="7" t="n"/>
    </row>
    <row r="68">
      <c r="A68" s="7" t="n"/>
      <c r="B68" s="8" t="n"/>
      <c r="C68" s="8" t="n"/>
      <c r="D68" s="8" t="n"/>
      <c r="E68" s="9" t="n"/>
      <c r="F68" s="9" t="n"/>
      <c r="G68" s="9" t="n"/>
      <c r="H68" s="8" t="n"/>
      <c r="I68" s="8" t="n"/>
      <c r="J68" s="10" t="n"/>
      <c r="K68" s="10" t="n"/>
      <c r="L68" s="8" t="n"/>
      <c r="M68" s="10" t="n"/>
      <c r="N68" s="10" t="n"/>
      <c r="O68" s="11">
        <f>IF(OR(B68="",J68=""),"",J68+N(M68))</f>
        <v/>
      </c>
      <c r="P68" s="11">
        <f>IF(OR(B68="",K68=""),"",K68+N(N68))</f>
        <v/>
      </c>
      <c r="Q68" s="11">
        <f>IF(OR(O68="",P68=""),"",P68-O68)</f>
        <v/>
      </c>
      <c r="R68" s="12">
        <f>IF(OR(Q68="",N(O68)=0),"",Q68/O68)</f>
        <v/>
      </c>
      <c r="S68" s="13">
        <f>IF(OR(O68="",P68=""),"",MATCH(O68,'等級表'!$C$4:$C$53,1)&amp;"等級→"&amp;MATCH(P68,'等級表'!$C$4:$C$53,1)&amp;"等級"&amp;IF(MATCH(P68,'等級表'!$C$4:$C$53,1)-MATCH(O68,'等級表'!$C$4:$C$53,1)&gt;=2,"（2等級以上：随時改定の見込み）",""))</f>
        <v/>
      </c>
      <c r="T68" s="7" t="n"/>
    </row>
    <row r="69">
      <c r="A69" s="7" t="n"/>
      <c r="B69" s="8" t="n"/>
      <c r="C69" s="8" t="n"/>
      <c r="D69" s="8" t="n"/>
      <c r="E69" s="9" t="n"/>
      <c r="F69" s="9" t="n"/>
      <c r="G69" s="9" t="n"/>
      <c r="H69" s="8" t="n"/>
      <c r="I69" s="8" t="n"/>
      <c r="J69" s="10" t="n"/>
      <c r="K69" s="10" t="n"/>
      <c r="L69" s="8" t="n"/>
      <c r="M69" s="10" t="n"/>
      <c r="N69" s="10" t="n"/>
      <c r="O69" s="11">
        <f>IF(OR(B69="",J69=""),"",J69+N(M69))</f>
        <v/>
      </c>
      <c r="P69" s="11">
        <f>IF(OR(B69="",K69=""),"",K69+N(N69))</f>
        <v/>
      </c>
      <c r="Q69" s="11">
        <f>IF(OR(O69="",P69=""),"",P69-O69)</f>
        <v/>
      </c>
      <c r="R69" s="12">
        <f>IF(OR(Q69="",N(O69)=0),"",Q69/O69)</f>
        <v/>
      </c>
      <c r="S69" s="13">
        <f>IF(OR(O69="",P69=""),"",MATCH(O69,'等級表'!$C$4:$C$53,1)&amp;"等級→"&amp;MATCH(P69,'等級表'!$C$4:$C$53,1)&amp;"等級"&amp;IF(MATCH(P69,'等級表'!$C$4:$C$53,1)-MATCH(O69,'等級表'!$C$4:$C$53,1)&gt;=2,"（2等級以上：随時改定の見込み）",""))</f>
        <v/>
      </c>
      <c r="T69" s="7" t="n"/>
    </row>
    <row r="70">
      <c r="A70" s="7" t="n"/>
      <c r="B70" s="8" t="n"/>
      <c r="C70" s="8" t="n"/>
      <c r="D70" s="8" t="n"/>
      <c r="E70" s="9" t="n"/>
      <c r="F70" s="9" t="n"/>
      <c r="G70" s="9" t="n"/>
      <c r="H70" s="8" t="n"/>
      <c r="I70" s="8" t="n"/>
      <c r="J70" s="10" t="n"/>
      <c r="K70" s="10" t="n"/>
      <c r="L70" s="8" t="n"/>
      <c r="M70" s="10" t="n"/>
      <c r="N70" s="10" t="n"/>
      <c r="O70" s="11">
        <f>IF(OR(B70="",J70=""),"",J70+N(M70))</f>
        <v/>
      </c>
      <c r="P70" s="11">
        <f>IF(OR(B70="",K70=""),"",K70+N(N70))</f>
        <v/>
      </c>
      <c r="Q70" s="11">
        <f>IF(OR(O70="",P70=""),"",P70-O70)</f>
        <v/>
      </c>
      <c r="R70" s="12">
        <f>IF(OR(Q70="",N(O70)=0),"",Q70/O70)</f>
        <v/>
      </c>
      <c r="S70" s="13">
        <f>IF(OR(O70="",P70=""),"",MATCH(O70,'等級表'!$C$4:$C$53,1)&amp;"等級→"&amp;MATCH(P70,'等級表'!$C$4:$C$53,1)&amp;"等級"&amp;IF(MATCH(P70,'等級表'!$C$4:$C$53,1)-MATCH(O70,'等級表'!$C$4:$C$53,1)&gt;=2,"（2等級以上：随時改定の見込み）",""))</f>
        <v/>
      </c>
      <c r="T70" s="7" t="n"/>
    </row>
    <row r="71">
      <c r="A71" s="7" t="n"/>
      <c r="B71" s="8" t="n"/>
      <c r="C71" s="8" t="n"/>
      <c r="D71" s="8" t="n"/>
      <c r="E71" s="9" t="n"/>
      <c r="F71" s="9" t="n"/>
      <c r="G71" s="9" t="n"/>
      <c r="H71" s="8" t="n"/>
      <c r="I71" s="8" t="n"/>
      <c r="J71" s="10" t="n"/>
      <c r="K71" s="10" t="n"/>
      <c r="L71" s="8" t="n"/>
      <c r="M71" s="10" t="n"/>
      <c r="N71" s="10" t="n"/>
      <c r="O71" s="11">
        <f>IF(OR(B71="",J71=""),"",J71+N(M71))</f>
        <v/>
      </c>
      <c r="P71" s="11">
        <f>IF(OR(B71="",K71=""),"",K71+N(N71))</f>
        <v/>
      </c>
      <c r="Q71" s="11">
        <f>IF(OR(O71="",P71=""),"",P71-O71)</f>
        <v/>
      </c>
      <c r="R71" s="12">
        <f>IF(OR(Q71="",N(O71)=0),"",Q71/O71)</f>
        <v/>
      </c>
      <c r="S71" s="13">
        <f>IF(OR(O71="",P71=""),"",MATCH(O71,'等級表'!$C$4:$C$53,1)&amp;"等級→"&amp;MATCH(P71,'等級表'!$C$4:$C$53,1)&amp;"等級"&amp;IF(MATCH(P71,'等級表'!$C$4:$C$53,1)-MATCH(O71,'等級表'!$C$4:$C$53,1)&gt;=2,"（2等級以上：随時改定の見込み）",""))</f>
        <v/>
      </c>
      <c r="T71" s="7" t="n"/>
    </row>
    <row r="72">
      <c r="A72" s="7" t="n"/>
      <c r="B72" s="8" t="n"/>
      <c r="C72" s="8" t="n"/>
      <c r="D72" s="8" t="n"/>
      <c r="E72" s="9" t="n"/>
      <c r="F72" s="9" t="n"/>
      <c r="G72" s="9" t="n"/>
      <c r="H72" s="8" t="n"/>
      <c r="I72" s="8" t="n"/>
      <c r="J72" s="10" t="n"/>
      <c r="K72" s="10" t="n"/>
      <c r="L72" s="8" t="n"/>
      <c r="M72" s="10" t="n"/>
      <c r="N72" s="10" t="n"/>
      <c r="O72" s="11">
        <f>IF(OR(B72="",J72=""),"",J72+N(M72))</f>
        <v/>
      </c>
      <c r="P72" s="11">
        <f>IF(OR(B72="",K72=""),"",K72+N(N72))</f>
        <v/>
      </c>
      <c r="Q72" s="11">
        <f>IF(OR(O72="",P72=""),"",P72-O72)</f>
        <v/>
      </c>
      <c r="R72" s="12">
        <f>IF(OR(Q72="",N(O72)=0),"",Q72/O72)</f>
        <v/>
      </c>
      <c r="S72" s="13">
        <f>IF(OR(O72="",P72=""),"",MATCH(O72,'等級表'!$C$4:$C$53,1)&amp;"等級→"&amp;MATCH(P72,'等級表'!$C$4:$C$53,1)&amp;"等級"&amp;IF(MATCH(P72,'等級表'!$C$4:$C$53,1)-MATCH(O72,'等級表'!$C$4:$C$53,1)&gt;=2,"（2等級以上：随時改定の見込み）",""))</f>
        <v/>
      </c>
      <c r="T72" s="7" t="n"/>
    </row>
    <row r="73">
      <c r="A73" s="7" t="n"/>
      <c r="B73" s="8" t="n"/>
      <c r="C73" s="8" t="n"/>
      <c r="D73" s="8" t="n"/>
      <c r="E73" s="9" t="n"/>
      <c r="F73" s="9" t="n"/>
      <c r="G73" s="9" t="n"/>
      <c r="H73" s="8" t="n"/>
      <c r="I73" s="8" t="n"/>
      <c r="J73" s="10" t="n"/>
      <c r="K73" s="10" t="n"/>
      <c r="L73" s="8" t="n"/>
      <c r="M73" s="10" t="n"/>
      <c r="N73" s="10" t="n"/>
      <c r="O73" s="11">
        <f>IF(OR(B73="",J73=""),"",J73+N(M73))</f>
        <v/>
      </c>
      <c r="P73" s="11">
        <f>IF(OR(B73="",K73=""),"",K73+N(N73))</f>
        <v/>
      </c>
      <c r="Q73" s="11">
        <f>IF(OR(O73="",P73=""),"",P73-O73)</f>
        <v/>
      </c>
      <c r="R73" s="12">
        <f>IF(OR(Q73="",N(O73)=0),"",Q73/O73)</f>
        <v/>
      </c>
      <c r="S73" s="13">
        <f>IF(OR(O73="",P73=""),"",MATCH(O73,'等級表'!$C$4:$C$53,1)&amp;"等級→"&amp;MATCH(P73,'等級表'!$C$4:$C$53,1)&amp;"等級"&amp;IF(MATCH(P73,'等級表'!$C$4:$C$53,1)-MATCH(O73,'等級表'!$C$4:$C$53,1)&gt;=2,"（2等級以上：随時改定の見込み）",""))</f>
        <v/>
      </c>
      <c r="T73" s="7" t="n"/>
    </row>
    <row r="74">
      <c r="A74" s="7" t="n"/>
      <c r="B74" s="8" t="n"/>
      <c r="C74" s="8" t="n"/>
      <c r="D74" s="8" t="n"/>
      <c r="E74" s="9" t="n"/>
      <c r="F74" s="9" t="n"/>
      <c r="G74" s="9" t="n"/>
      <c r="H74" s="8" t="n"/>
      <c r="I74" s="8" t="n"/>
      <c r="J74" s="10" t="n"/>
      <c r="K74" s="10" t="n"/>
      <c r="L74" s="8" t="n"/>
      <c r="M74" s="10" t="n"/>
      <c r="N74" s="10" t="n"/>
      <c r="O74" s="11">
        <f>IF(OR(B74="",J74=""),"",J74+N(M74))</f>
        <v/>
      </c>
      <c r="P74" s="11">
        <f>IF(OR(B74="",K74=""),"",K74+N(N74))</f>
        <v/>
      </c>
      <c r="Q74" s="11">
        <f>IF(OR(O74="",P74=""),"",P74-O74)</f>
        <v/>
      </c>
      <c r="R74" s="12">
        <f>IF(OR(Q74="",N(O74)=0),"",Q74/O74)</f>
        <v/>
      </c>
      <c r="S74" s="13">
        <f>IF(OR(O74="",P74=""),"",MATCH(O74,'等級表'!$C$4:$C$53,1)&amp;"等級→"&amp;MATCH(P74,'等級表'!$C$4:$C$53,1)&amp;"等級"&amp;IF(MATCH(P74,'等級表'!$C$4:$C$53,1)-MATCH(O74,'等級表'!$C$4:$C$53,1)&gt;=2,"（2等級以上：随時改定の見込み）",""))</f>
        <v/>
      </c>
      <c r="T74" s="7" t="n"/>
    </row>
    <row r="75">
      <c r="A75" s="7" t="n"/>
      <c r="B75" s="8" t="n"/>
      <c r="C75" s="8" t="n"/>
      <c r="D75" s="8" t="n"/>
      <c r="E75" s="9" t="n"/>
      <c r="F75" s="9" t="n"/>
      <c r="G75" s="9" t="n"/>
      <c r="H75" s="8" t="n"/>
      <c r="I75" s="8" t="n"/>
      <c r="J75" s="10" t="n"/>
      <c r="K75" s="10" t="n"/>
      <c r="L75" s="8" t="n"/>
      <c r="M75" s="10" t="n"/>
      <c r="N75" s="10" t="n"/>
      <c r="O75" s="11">
        <f>IF(OR(B75="",J75=""),"",J75+N(M75))</f>
        <v/>
      </c>
      <c r="P75" s="11">
        <f>IF(OR(B75="",K75=""),"",K75+N(N75))</f>
        <v/>
      </c>
      <c r="Q75" s="11">
        <f>IF(OR(O75="",P75=""),"",P75-O75)</f>
        <v/>
      </c>
      <c r="R75" s="12">
        <f>IF(OR(Q75="",N(O75)=0),"",Q75/O75)</f>
        <v/>
      </c>
      <c r="S75" s="13">
        <f>IF(OR(O75="",P75=""),"",MATCH(O75,'等級表'!$C$4:$C$53,1)&amp;"等級→"&amp;MATCH(P75,'等級表'!$C$4:$C$53,1)&amp;"等級"&amp;IF(MATCH(P75,'等級表'!$C$4:$C$53,1)-MATCH(O75,'等級表'!$C$4:$C$53,1)&gt;=2,"（2等級以上：随時改定の見込み）",""))</f>
        <v/>
      </c>
      <c r="T75" s="7" t="n"/>
    </row>
    <row r="76">
      <c r="A76" s="7" t="n"/>
      <c r="B76" s="8" t="n"/>
      <c r="C76" s="8" t="n"/>
      <c r="D76" s="8" t="n"/>
      <c r="E76" s="9" t="n"/>
      <c r="F76" s="9" t="n"/>
      <c r="G76" s="9" t="n"/>
      <c r="H76" s="8" t="n"/>
      <c r="I76" s="8" t="n"/>
      <c r="J76" s="10" t="n"/>
      <c r="K76" s="10" t="n"/>
      <c r="L76" s="8" t="n"/>
      <c r="M76" s="10" t="n"/>
      <c r="N76" s="10" t="n"/>
      <c r="O76" s="11">
        <f>IF(OR(B76="",J76=""),"",J76+N(M76))</f>
        <v/>
      </c>
      <c r="P76" s="11">
        <f>IF(OR(B76="",K76=""),"",K76+N(N76))</f>
        <v/>
      </c>
      <c r="Q76" s="11">
        <f>IF(OR(O76="",P76=""),"",P76-O76)</f>
        <v/>
      </c>
      <c r="R76" s="12">
        <f>IF(OR(Q76="",N(O76)=0),"",Q76/O76)</f>
        <v/>
      </c>
      <c r="S76" s="13">
        <f>IF(OR(O76="",P76=""),"",MATCH(O76,'等級表'!$C$4:$C$53,1)&amp;"等級→"&amp;MATCH(P76,'等級表'!$C$4:$C$53,1)&amp;"等級"&amp;IF(MATCH(P76,'等級表'!$C$4:$C$53,1)-MATCH(O76,'等級表'!$C$4:$C$53,1)&gt;=2,"（2等級以上：随時改定の見込み）",""))</f>
        <v/>
      </c>
      <c r="T76" s="7" t="n"/>
    </row>
    <row r="77">
      <c r="A77" s="7" t="n"/>
      <c r="B77" s="8" t="n"/>
      <c r="C77" s="8" t="n"/>
      <c r="D77" s="8" t="n"/>
      <c r="E77" s="9" t="n"/>
      <c r="F77" s="9" t="n"/>
      <c r="G77" s="9" t="n"/>
      <c r="H77" s="8" t="n"/>
      <c r="I77" s="8" t="n"/>
      <c r="J77" s="10" t="n"/>
      <c r="K77" s="10" t="n"/>
      <c r="L77" s="8" t="n"/>
      <c r="M77" s="10" t="n"/>
      <c r="N77" s="10" t="n"/>
      <c r="O77" s="11">
        <f>IF(OR(B77="",J77=""),"",J77+N(M77))</f>
        <v/>
      </c>
      <c r="P77" s="11">
        <f>IF(OR(B77="",K77=""),"",K77+N(N77))</f>
        <v/>
      </c>
      <c r="Q77" s="11">
        <f>IF(OR(O77="",P77=""),"",P77-O77)</f>
        <v/>
      </c>
      <c r="R77" s="12">
        <f>IF(OR(Q77="",N(O77)=0),"",Q77/O77)</f>
        <v/>
      </c>
      <c r="S77" s="13">
        <f>IF(OR(O77="",P77=""),"",MATCH(O77,'等級表'!$C$4:$C$53,1)&amp;"等級→"&amp;MATCH(P77,'等級表'!$C$4:$C$53,1)&amp;"等級"&amp;IF(MATCH(P77,'等級表'!$C$4:$C$53,1)-MATCH(O77,'等級表'!$C$4:$C$53,1)&gt;=2,"（2等級以上：随時改定の見込み）",""))</f>
        <v/>
      </c>
      <c r="T77" s="7" t="n"/>
    </row>
    <row r="78">
      <c r="A78" s="7" t="n"/>
      <c r="B78" s="8" t="n"/>
      <c r="C78" s="8" t="n"/>
      <c r="D78" s="8" t="n"/>
      <c r="E78" s="9" t="n"/>
      <c r="F78" s="9" t="n"/>
      <c r="G78" s="9" t="n"/>
      <c r="H78" s="8" t="n"/>
      <c r="I78" s="8" t="n"/>
      <c r="J78" s="10" t="n"/>
      <c r="K78" s="10" t="n"/>
      <c r="L78" s="8" t="n"/>
      <c r="M78" s="10" t="n"/>
      <c r="N78" s="10" t="n"/>
      <c r="O78" s="11">
        <f>IF(OR(B78="",J78=""),"",J78+N(M78))</f>
        <v/>
      </c>
      <c r="P78" s="11">
        <f>IF(OR(B78="",K78=""),"",K78+N(N78))</f>
        <v/>
      </c>
      <c r="Q78" s="11">
        <f>IF(OR(O78="",P78=""),"",P78-O78)</f>
        <v/>
      </c>
      <c r="R78" s="12">
        <f>IF(OR(Q78="",N(O78)=0),"",Q78/O78)</f>
        <v/>
      </c>
      <c r="S78" s="13">
        <f>IF(OR(O78="",P78=""),"",MATCH(O78,'等級表'!$C$4:$C$53,1)&amp;"等級→"&amp;MATCH(P78,'等級表'!$C$4:$C$53,1)&amp;"等級"&amp;IF(MATCH(P78,'等級表'!$C$4:$C$53,1)-MATCH(O78,'等級表'!$C$4:$C$53,1)&gt;=2,"（2等級以上：随時改定の見込み）",""))</f>
        <v/>
      </c>
      <c r="T78" s="7" t="n"/>
    </row>
    <row r="79">
      <c r="A79" s="7" t="n"/>
      <c r="B79" s="8" t="n"/>
      <c r="C79" s="8" t="n"/>
      <c r="D79" s="8" t="n"/>
      <c r="E79" s="9" t="n"/>
      <c r="F79" s="9" t="n"/>
      <c r="G79" s="9" t="n"/>
      <c r="H79" s="8" t="n"/>
      <c r="I79" s="8" t="n"/>
      <c r="J79" s="10" t="n"/>
      <c r="K79" s="10" t="n"/>
      <c r="L79" s="8" t="n"/>
      <c r="M79" s="10" t="n"/>
      <c r="N79" s="10" t="n"/>
      <c r="O79" s="11">
        <f>IF(OR(B79="",J79=""),"",J79+N(M79))</f>
        <v/>
      </c>
      <c r="P79" s="11">
        <f>IF(OR(B79="",K79=""),"",K79+N(N79))</f>
        <v/>
      </c>
      <c r="Q79" s="11">
        <f>IF(OR(O79="",P79=""),"",P79-O79)</f>
        <v/>
      </c>
      <c r="R79" s="12">
        <f>IF(OR(Q79="",N(O79)=0),"",Q79/O79)</f>
        <v/>
      </c>
      <c r="S79" s="13">
        <f>IF(OR(O79="",P79=""),"",MATCH(O79,'等級表'!$C$4:$C$53,1)&amp;"等級→"&amp;MATCH(P79,'等級表'!$C$4:$C$53,1)&amp;"等級"&amp;IF(MATCH(P79,'等級表'!$C$4:$C$53,1)-MATCH(O79,'等級表'!$C$4:$C$53,1)&gt;=2,"（2等級以上：随時改定の見込み）",""))</f>
        <v/>
      </c>
      <c r="T79" s="7" t="n"/>
    </row>
    <row r="80">
      <c r="A80" s="7" t="n"/>
      <c r="B80" s="8" t="n"/>
      <c r="C80" s="8" t="n"/>
      <c r="D80" s="8" t="n"/>
      <c r="E80" s="9" t="n"/>
      <c r="F80" s="9" t="n"/>
      <c r="G80" s="9" t="n"/>
      <c r="H80" s="8" t="n"/>
      <c r="I80" s="8" t="n"/>
      <c r="J80" s="10" t="n"/>
      <c r="K80" s="10" t="n"/>
      <c r="L80" s="8" t="n"/>
      <c r="M80" s="10" t="n"/>
      <c r="N80" s="10" t="n"/>
      <c r="O80" s="11">
        <f>IF(OR(B80="",J80=""),"",J80+N(M80))</f>
        <v/>
      </c>
      <c r="P80" s="11">
        <f>IF(OR(B80="",K80=""),"",K80+N(N80))</f>
        <v/>
      </c>
      <c r="Q80" s="11">
        <f>IF(OR(O80="",P80=""),"",P80-O80)</f>
        <v/>
      </c>
      <c r="R80" s="12">
        <f>IF(OR(Q80="",N(O80)=0),"",Q80/O80)</f>
        <v/>
      </c>
      <c r="S80" s="13">
        <f>IF(OR(O80="",P80=""),"",MATCH(O80,'等級表'!$C$4:$C$53,1)&amp;"等級→"&amp;MATCH(P80,'等級表'!$C$4:$C$53,1)&amp;"等級"&amp;IF(MATCH(P80,'等級表'!$C$4:$C$53,1)-MATCH(O80,'等級表'!$C$4:$C$53,1)&gt;=2,"（2等級以上：随時改定の見込み）",""))</f>
        <v/>
      </c>
      <c r="T80" s="7" t="n"/>
    </row>
    <row r="81">
      <c r="A81" s="7" t="n"/>
      <c r="B81" s="8" t="n"/>
      <c r="C81" s="8" t="n"/>
      <c r="D81" s="8" t="n"/>
      <c r="E81" s="9" t="n"/>
      <c r="F81" s="9" t="n"/>
      <c r="G81" s="9" t="n"/>
      <c r="H81" s="8" t="n"/>
      <c r="I81" s="8" t="n"/>
      <c r="J81" s="10" t="n"/>
      <c r="K81" s="10" t="n"/>
      <c r="L81" s="8" t="n"/>
      <c r="M81" s="10" t="n"/>
      <c r="N81" s="10" t="n"/>
      <c r="O81" s="11">
        <f>IF(OR(B81="",J81=""),"",J81+N(M81))</f>
        <v/>
      </c>
      <c r="P81" s="11">
        <f>IF(OR(B81="",K81=""),"",K81+N(N81))</f>
        <v/>
      </c>
      <c r="Q81" s="11">
        <f>IF(OR(O81="",P81=""),"",P81-O81)</f>
        <v/>
      </c>
      <c r="R81" s="12">
        <f>IF(OR(Q81="",N(O81)=0),"",Q81/O81)</f>
        <v/>
      </c>
      <c r="S81" s="13">
        <f>IF(OR(O81="",P81=""),"",MATCH(O81,'等級表'!$C$4:$C$53,1)&amp;"等級→"&amp;MATCH(P81,'等級表'!$C$4:$C$53,1)&amp;"等級"&amp;IF(MATCH(P81,'等級表'!$C$4:$C$53,1)-MATCH(O81,'等級表'!$C$4:$C$53,1)&gt;=2,"（2等級以上：随時改定の見込み）",""))</f>
        <v/>
      </c>
      <c r="T81" s="7" t="n"/>
    </row>
    <row r="82">
      <c r="A82" s="7" t="n"/>
      <c r="B82" s="8" t="n"/>
      <c r="C82" s="8" t="n"/>
      <c r="D82" s="8" t="n"/>
      <c r="E82" s="9" t="n"/>
      <c r="F82" s="9" t="n"/>
      <c r="G82" s="9" t="n"/>
      <c r="H82" s="8" t="n"/>
      <c r="I82" s="8" t="n"/>
      <c r="J82" s="10" t="n"/>
      <c r="K82" s="10" t="n"/>
      <c r="L82" s="8" t="n"/>
      <c r="M82" s="10" t="n"/>
      <c r="N82" s="10" t="n"/>
      <c r="O82" s="11">
        <f>IF(OR(B82="",J82=""),"",J82+N(M82))</f>
        <v/>
      </c>
      <c r="P82" s="11">
        <f>IF(OR(B82="",K82=""),"",K82+N(N82))</f>
        <v/>
      </c>
      <c r="Q82" s="11">
        <f>IF(OR(O82="",P82=""),"",P82-O82)</f>
        <v/>
      </c>
      <c r="R82" s="12">
        <f>IF(OR(Q82="",N(O82)=0),"",Q82/O82)</f>
        <v/>
      </c>
      <c r="S82" s="13">
        <f>IF(OR(O82="",P82=""),"",MATCH(O82,'等級表'!$C$4:$C$53,1)&amp;"等級→"&amp;MATCH(P82,'等級表'!$C$4:$C$53,1)&amp;"等級"&amp;IF(MATCH(P82,'等級表'!$C$4:$C$53,1)-MATCH(O82,'等級表'!$C$4:$C$53,1)&gt;=2,"（2等級以上：随時改定の見込み）",""))</f>
        <v/>
      </c>
      <c r="T82" s="7" t="n"/>
    </row>
    <row r="83">
      <c r="A83" s="7" t="n"/>
      <c r="B83" s="8" t="n"/>
      <c r="C83" s="8" t="n"/>
      <c r="D83" s="8" t="n"/>
      <c r="E83" s="9" t="n"/>
      <c r="F83" s="9" t="n"/>
      <c r="G83" s="9" t="n"/>
      <c r="H83" s="8" t="n"/>
      <c r="I83" s="8" t="n"/>
      <c r="J83" s="10" t="n"/>
      <c r="K83" s="10" t="n"/>
      <c r="L83" s="8" t="n"/>
      <c r="M83" s="10" t="n"/>
      <c r="N83" s="10" t="n"/>
      <c r="O83" s="11">
        <f>IF(OR(B83="",J83=""),"",J83+N(M83))</f>
        <v/>
      </c>
      <c r="P83" s="11">
        <f>IF(OR(B83="",K83=""),"",K83+N(N83))</f>
        <v/>
      </c>
      <c r="Q83" s="11">
        <f>IF(OR(O83="",P83=""),"",P83-O83)</f>
        <v/>
      </c>
      <c r="R83" s="12">
        <f>IF(OR(Q83="",N(O83)=0),"",Q83/O83)</f>
        <v/>
      </c>
      <c r="S83" s="13">
        <f>IF(OR(O83="",P83=""),"",MATCH(O83,'等級表'!$C$4:$C$53,1)&amp;"等級→"&amp;MATCH(P83,'等級表'!$C$4:$C$53,1)&amp;"等級"&amp;IF(MATCH(P83,'等級表'!$C$4:$C$53,1)-MATCH(O83,'等級表'!$C$4:$C$53,1)&gt;=2,"（2等級以上：随時改定の見込み）",""))</f>
        <v/>
      </c>
      <c r="T83" s="7" t="n"/>
    </row>
    <row r="84">
      <c r="A84" s="7" t="n"/>
      <c r="B84" s="8" t="n"/>
      <c r="C84" s="8" t="n"/>
      <c r="D84" s="8" t="n"/>
      <c r="E84" s="9" t="n"/>
      <c r="F84" s="9" t="n"/>
      <c r="G84" s="9" t="n"/>
      <c r="H84" s="8" t="n"/>
      <c r="I84" s="8" t="n"/>
      <c r="J84" s="10" t="n"/>
      <c r="K84" s="10" t="n"/>
      <c r="L84" s="8" t="n"/>
      <c r="M84" s="10" t="n"/>
      <c r="N84" s="10" t="n"/>
      <c r="O84" s="11">
        <f>IF(OR(B84="",J84=""),"",J84+N(M84))</f>
        <v/>
      </c>
      <c r="P84" s="11">
        <f>IF(OR(B84="",K84=""),"",K84+N(N84))</f>
        <v/>
      </c>
      <c r="Q84" s="11">
        <f>IF(OR(O84="",P84=""),"",P84-O84)</f>
        <v/>
      </c>
      <c r="R84" s="12">
        <f>IF(OR(Q84="",N(O84)=0),"",Q84/O84)</f>
        <v/>
      </c>
      <c r="S84" s="13">
        <f>IF(OR(O84="",P84=""),"",MATCH(O84,'等級表'!$C$4:$C$53,1)&amp;"等級→"&amp;MATCH(P84,'等級表'!$C$4:$C$53,1)&amp;"等級"&amp;IF(MATCH(P84,'等級表'!$C$4:$C$53,1)-MATCH(O84,'等級表'!$C$4:$C$53,1)&gt;=2,"（2等級以上：随時改定の見込み）",""))</f>
        <v/>
      </c>
      <c r="T84" s="7" t="n"/>
    </row>
    <row r="85">
      <c r="A85" s="7" t="n"/>
      <c r="B85" s="8" t="n"/>
      <c r="C85" s="8" t="n"/>
      <c r="D85" s="8" t="n"/>
      <c r="E85" s="9" t="n"/>
      <c r="F85" s="9" t="n"/>
      <c r="G85" s="9" t="n"/>
      <c r="H85" s="8" t="n"/>
      <c r="I85" s="8" t="n"/>
      <c r="J85" s="10" t="n"/>
      <c r="K85" s="10" t="n"/>
      <c r="L85" s="8" t="n"/>
      <c r="M85" s="10" t="n"/>
      <c r="N85" s="10" t="n"/>
      <c r="O85" s="11">
        <f>IF(OR(B85="",J85=""),"",J85+N(M85))</f>
        <v/>
      </c>
      <c r="P85" s="11">
        <f>IF(OR(B85="",K85=""),"",K85+N(N85))</f>
        <v/>
      </c>
      <c r="Q85" s="11">
        <f>IF(OR(O85="",P85=""),"",P85-O85)</f>
        <v/>
      </c>
      <c r="R85" s="12">
        <f>IF(OR(Q85="",N(O85)=0),"",Q85/O85)</f>
        <v/>
      </c>
      <c r="S85" s="13">
        <f>IF(OR(O85="",P85=""),"",MATCH(O85,'等級表'!$C$4:$C$53,1)&amp;"等級→"&amp;MATCH(P85,'等級表'!$C$4:$C$53,1)&amp;"等級"&amp;IF(MATCH(P85,'等級表'!$C$4:$C$53,1)-MATCH(O85,'等級表'!$C$4:$C$53,1)&gt;=2,"（2等級以上：随時改定の見込み）",""))</f>
        <v/>
      </c>
      <c r="T85" s="7" t="n"/>
    </row>
    <row r="86">
      <c r="A86" s="7" t="n"/>
      <c r="B86" s="8" t="n"/>
      <c r="C86" s="8" t="n"/>
      <c r="D86" s="8" t="n"/>
      <c r="E86" s="9" t="n"/>
      <c r="F86" s="9" t="n"/>
      <c r="G86" s="9" t="n"/>
      <c r="H86" s="8" t="n"/>
      <c r="I86" s="8" t="n"/>
      <c r="J86" s="10" t="n"/>
      <c r="K86" s="10" t="n"/>
      <c r="L86" s="8" t="n"/>
      <c r="M86" s="10" t="n"/>
      <c r="N86" s="10" t="n"/>
      <c r="O86" s="11">
        <f>IF(OR(B86="",J86=""),"",J86+N(M86))</f>
        <v/>
      </c>
      <c r="P86" s="11">
        <f>IF(OR(B86="",K86=""),"",K86+N(N86))</f>
        <v/>
      </c>
      <c r="Q86" s="11">
        <f>IF(OR(O86="",P86=""),"",P86-O86)</f>
        <v/>
      </c>
      <c r="R86" s="12">
        <f>IF(OR(Q86="",N(O86)=0),"",Q86/O86)</f>
        <v/>
      </c>
      <c r="S86" s="13">
        <f>IF(OR(O86="",P86=""),"",MATCH(O86,'等級表'!$C$4:$C$53,1)&amp;"等級→"&amp;MATCH(P86,'等級表'!$C$4:$C$53,1)&amp;"等級"&amp;IF(MATCH(P86,'等級表'!$C$4:$C$53,1)-MATCH(O86,'等級表'!$C$4:$C$53,1)&gt;=2,"（2等級以上：随時改定の見込み）",""))</f>
        <v/>
      </c>
      <c r="T86" s="7" t="n"/>
    </row>
    <row r="87">
      <c r="A87" s="7" t="n"/>
      <c r="B87" s="8" t="n"/>
      <c r="C87" s="8" t="n"/>
      <c r="D87" s="8" t="n"/>
      <c r="E87" s="9" t="n"/>
      <c r="F87" s="9" t="n"/>
      <c r="G87" s="9" t="n"/>
      <c r="H87" s="8" t="n"/>
      <c r="I87" s="8" t="n"/>
      <c r="J87" s="10" t="n"/>
      <c r="K87" s="10" t="n"/>
      <c r="L87" s="8" t="n"/>
      <c r="M87" s="10" t="n"/>
      <c r="N87" s="10" t="n"/>
      <c r="O87" s="11">
        <f>IF(OR(B87="",J87=""),"",J87+N(M87))</f>
        <v/>
      </c>
      <c r="P87" s="11">
        <f>IF(OR(B87="",K87=""),"",K87+N(N87))</f>
        <v/>
      </c>
      <c r="Q87" s="11">
        <f>IF(OR(O87="",P87=""),"",P87-O87)</f>
        <v/>
      </c>
      <c r="R87" s="12">
        <f>IF(OR(Q87="",N(O87)=0),"",Q87/O87)</f>
        <v/>
      </c>
      <c r="S87" s="13">
        <f>IF(OR(O87="",P87=""),"",MATCH(O87,'等級表'!$C$4:$C$53,1)&amp;"等級→"&amp;MATCH(P87,'等級表'!$C$4:$C$53,1)&amp;"等級"&amp;IF(MATCH(P87,'等級表'!$C$4:$C$53,1)-MATCH(O87,'等級表'!$C$4:$C$53,1)&gt;=2,"（2等級以上：随時改定の見込み）",""))</f>
        <v/>
      </c>
      <c r="T87" s="7" t="n"/>
    </row>
    <row r="88">
      <c r="A88" s="7" t="n"/>
      <c r="B88" s="8" t="n"/>
      <c r="C88" s="8" t="n"/>
      <c r="D88" s="8" t="n"/>
      <c r="E88" s="9" t="n"/>
      <c r="F88" s="9" t="n"/>
      <c r="G88" s="9" t="n"/>
      <c r="H88" s="8" t="n"/>
      <c r="I88" s="8" t="n"/>
      <c r="J88" s="10" t="n"/>
      <c r="K88" s="10" t="n"/>
      <c r="L88" s="8" t="n"/>
      <c r="M88" s="10" t="n"/>
      <c r="N88" s="10" t="n"/>
      <c r="O88" s="11">
        <f>IF(OR(B88="",J88=""),"",J88+N(M88))</f>
        <v/>
      </c>
      <c r="P88" s="11">
        <f>IF(OR(B88="",K88=""),"",K88+N(N88))</f>
        <v/>
      </c>
      <c r="Q88" s="11">
        <f>IF(OR(O88="",P88=""),"",P88-O88)</f>
        <v/>
      </c>
      <c r="R88" s="12">
        <f>IF(OR(Q88="",N(O88)=0),"",Q88/O88)</f>
        <v/>
      </c>
      <c r="S88" s="13">
        <f>IF(OR(O88="",P88=""),"",MATCH(O88,'等級表'!$C$4:$C$53,1)&amp;"等級→"&amp;MATCH(P88,'等級表'!$C$4:$C$53,1)&amp;"等級"&amp;IF(MATCH(P88,'等級表'!$C$4:$C$53,1)-MATCH(O88,'等級表'!$C$4:$C$53,1)&gt;=2,"（2等級以上：随時改定の見込み）",""))</f>
        <v/>
      </c>
      <c r="T88" s="7" t="n"/>
    </row>
    <row r="89">
      <c r="A89" s="7" t="n"/>
      <c r="B89" s="8" t="n"/>
      <c r="C89" s="8" t="n"/>
      <c r="D89" s="8" t="n"/>
      <c r="E89" s="9" t="n"/>
      <c r="F89" s="9" t="n"/>
      <c r="G89" s="9" t="n"/>
      <c r="H89" s="8" t="n"/>
      <c r="I89" s="8" t="n"/>
      <c r="J89" s="10" t="n"/>
      <c r="K89" s="10" t="n"/>
      <c r="L89" s="8" t="n"/>
      <c r="M89" s="10" t="n"/>
      <c r="N89" s="10" t="n"/>
      <c r="O89" s="11">
        <f>IF(OR(B89="",J89=""),"",J89+N(M89))</f>
        <v/>
      </c>
      <c r="P89" s="11">
        <f>IF(OR(B89="",K89=""),"",K89+N(N89))</f>
        <v/>
      </c>
      <c r="Q89" s="11">
        <f>IF(OR(O89="",P89=""),"",P89-O89)</f>
        <v/>
      </c>
      <c r="R89" s="12">
        <f>IF(OR(Q89="",N(O89)=0),"",Q89/O89)</f>
        <v/>
      </c>
      <c r="S89" s="13">
        <f>IF(OR(O89="",P89=""),"",MATCH(O89,'等級表'!$C$4:$C$53,1)&amp;"等級→"&amp;MATCH(P89,'等級表'!$C$4:$C$53,1)&amp;"等級"&amp;IF(MATCH(P89,'等級表'!$C$4:$C$53,1)-MATCH(O89,'等級表'!$C$4:$C$53,1)&gt;=2,"（2等級以上：随時改定の見込み）",""))</f>
        <v/>
      </c>
      <c r="T89" s="7" t="n"/>
    </row>
    <row r="90">
      <c r="A90" s="7" t="n"/>
      <c r="B90" s="8" t="n"/>
      <c r="C90" s="8" t="n"/>
      <c r="D90" s="8" t="n"/>
      <c r="E90" s="9" t="n"/>
      <c r="F90" s="9" t="n"/>
      <c r="G90" s="9" t="n"/>
      <c r="H90" s="8" t="n"/>
      <c r="I90" s="8" t="n"/>
      <c r="J90" s="10" t="n"/>
      <c r="K90" s="10" t="n"/>
      <c r="L90" s="8" t="n"/>
      <c r="M90" s="10" t="n"/>
      <c r="N90" s="10" t="n"/>
      <c r="O90" s="11">
        <f>IF(OR(B90="",J90=""),"",J90+N(M90))</f>
        <v/>
      </c>
      <c r="P90" s="11">
        <f>IF(OR(B90="",K90=""),"",K90+N(N90))</f>
        <v/>
      </c>
      <c r="Q90" s="11">
        <f>IF(OR(O90="",P90=""),"",P90-O90)</f>
        <v/>
      </c>
      <c r="R90" s="12">
        <f>IF(OR(Q90="",N(O90)=0),"",Q90/O90)</f>
        <v/>
      </c>
      <c r="S90" s="13">
        <f>IF(OR(O90="",P90=""),"",MATCH(O90,'等級表'!$C$4:$C$53,1)&amp;"等級→"&amp;MATCH(P90,'等級表'!$C$4:$C$53,1)&amp;"等級"&amp;IF(MATCH(P90,'等級表'!$C$4:$C$53,1)-MATCH(O90,'等級表'!$C$4:$C$53,1)&gt;=2,"（2等級以上：随時改定の見込み）",""))</f>
        <v/>
      </c>
      <c r="T90" s="7" t="n"/>
    </row>
    <row r="91">
      <c r="A91" s="7" t="n"/>
      <c r="B91" s="8" t="n"/>
      <c r="C91" s="8" t="n"/>
      <c r="D91" s="8" t="n"/>
      <c r="E91" s="9" t="n"/>
      <c r="F91" s="9" t="n"/>
      <c r="G91" s="9" t="n"/>
      <c r="H91" s="8" t="n"/>
      <c r="I91" s="8" t="n"/>
      <c r="J91" s="10" t="n"/>
      <c r="K91" s="10" t="n"/>
      <c r="L91" s="8" t="n"/>
      <c r="M91" s="10" t="n"/>
      <c r="N91" s="10" t="n"/>
      <c r="O91" s="11">
        <f>IF(OR(B91="",J91=""),"",J91+N(M91))</f>
        <v/>
      </c>
      <c r="P91" s="11">
        <f>IF(OR(B91="",K91=""),"",K91+N(N91))</f>
        <v/>
      </c>
      <c r="Q91" s="11">
        <f>IF(OR(O91="",P91=""),"",P91-O91)</f>
        <v/>
      </c>
      <c r="R91" s="12">
        <f>IF(OR(Q91="",N(O91)=0),"",Q91/O91)</f>
        <v/>
      </c>
      <c r="S91" s="13">
        <f>IF(OR(O91="",P91=""),"",MATCH(O91,'等級表'!$C$4:$C$53,1)&amp;"等級→"&amp;MATCH(P91,'等級表'!$C$4:$C$53,1)&amp;"等級"&amp;IF(MATCH(P91,'等級表'!$C$4:$C$53,1)-MATCH(O91,'等級表'!$C$4:$C$53,1)&gt;=2,"（2等級以上：随時改定の見込み）",""))</f>
        <v/>
      </c>
      <c r="T91" s="7" t="n"/>
    </row>
    <row r="92">
      <c r="A92" s="7" t="n"/>
      <c r="B92" s="8" t="n"/>
      <c r="C92" s="8" t="n"/>
      <c r="D92" s="8" t="n"/>
      <c r="E92" s="9" t="n"/>
      <c r="F92" s="9" t="n"/>
      <c r="G92" s="9" t="n"/>
      <c r="H92" s="8" t="n"/>
      <c r="I92" s="8" t="n"/>
      <c r="J92" s="10" t="n"/>
      <c r="K92" s="10" t="n"/>
      <c r="L92" s="8" t="n"/>
      <c r="M92" s="10" t="n"/>
      <c r="N92" s="10" t="n"/>
      <c r="O92" s="11">
        <f>IF(OR(B92="",J92=""),"",J92+N(M92))</f>
        <v/>
      </c>
      <c r="P92" s="11">
        <f>IF(OR(B92="",K92=""),"",K92+N(N92))</f>
        <v/>
      </c>
      <c r="Q92" s="11">
        <f>IF(OR(O92="",P92=""),"",P92-O92)</f>
        <v/>
      </c>
      <c r="R92" s="12">
        <f>IF(OR(Q92="",N(O92)=0),"",Q92/O92)</f>
        <v/>
      </c>
      <c r="S92" s="13">
        <f>IF(OR(O92="",P92=""),"",MATCH(O92,'等級表'!$C$4:$C$53,1)&amp;"等級→"&amp;MATCH(P92,'等級表'!$C$4:$C$53,1)&amp;"等級"&amp;IF(MATCH(P92,'等級表'!$C$4:$C$53,1)-MATCH(O92,'等級表'!$C$4:$C$53,1)&gt;=2,"（2等級以上：随時改定の見込み）",""))</f>
        <v/>
      </c>
      <c r="T92" s="7" t="n"/>
    </row>
    <row r="93">
      <c r="A93" s="7" t="n"/>
      <c r="B93" s="8" t="n"/>
      <c r="C93" s="8" t="n"/>
      <c r="D93" s="8" t="n"/>
      <c r="E93" s="9" t="n"/>
      <c r="F93" s="9" t="n"/>
      <c r="G93" s="9" t="n"/>
      <c r="H93" s="8" t="n"/>
      <c r="I93" s="8" t="n"/>
      <c r="J93" s="10" t="n"/>
      <c r="K93" s="10" t="n"/>
      <c r="L93" s="8" t="n"/>
      <c r="M93" s="10" t="n"/>
      <c r="N93" s="10" t="n"/>
      <c r="O93" s="11">
        <f>IF(OR(B93="",J93=""),"",J93+N(M93))</f>
        <v/>
      </c>
      <c r="P93" s="11">
        <f>IF(OR(B93="",K93=""),"",K93+N(N93))</f>
        <v/>
      </c>
      <c r="Q93" s="11">
        <f>IF(OR(O93="",P93=""),"",P93-O93)</f>
        <v/>
      </c>
      <c r="R93" s="12">
        <f>IF(OR(Q93="",N(O93)=0),"",Q93/O93)</f>
        <v/>
      </c>
      <c r="S93" s="13">
        <f>IF(OR(O93="",P93=""),"",MATCH(O93,'等級表'!$C$4:$C$53,1)&amp;"等級→"&amp;MATCH(P93,'等級表'!$C$4:$C$53,1)&amp;"等級"&amp;IF(MATCH(P93,'等級表'!$C$4:$C$53,1)-MATCH(O93,'等級表'!$C$4:$C$53,1)&gt;=2,"（2等級以上：随時改定の見込み）",""))</f>
        <v/>
      </c>
      <c r="T93" s="7" t="n"/>
    </row>
    <row r="94">
      <c r="A94" s="7" t="n"/>
      <c r="B94" s="8" t="n"/>
      <c r="C94" s="8" t="n"/>
      <c r="D94" s="8" t="n"/>
      <c r="E94" s="9" t="n"/>
      <c r="F94" s="9" t="n"/>
      <c r="G94" s="9" t="n"/>
      <c r="H94" s="8" t="n"/>
      <c r="I94" s="8" t="n"/>
      <c r="J94" s="10" t="n"/>
      <c r="K94" s="10" t="n"/>
      <c r="L94" s="8" t="n"/>
      <c r="M94" s="10" t="n"/>
      <c r="N94" s="10" t="n"/>
      <c r="O94" s="11">
        <f>IF(OR(B94="",J94=""),"",J94+N(M94))</f>
        <v/>
      </c>
      <c r="P94" s="11">
        <f>IF(OR(B94="",K94=""),"",K94+N(N94))</f>
        <v/>
      </c>
      <c r="Q94" s="11">
        <f>IF(OR(O94="",P94=""),"",P94-O94)</f>
        <v/>
      </c>
      <c r="R94" s="12">
        <f>IF(OR(Q94="",N(O94)=0),"",Q94/O94)</f>
        <v/>
      </c>
      <c r="S94" s="13">
        <f>IF(OR(O94="",P94=""),"",MATCH(O94,'等級表'!$C$4:$C$53,1)&amp;"等級→"&amp;MATCH(P94,'等級表'!$C$4:$C$53,1)&amp;"等級"&amp;IF(MATCH(P94,'等級表'!$C$4:$C$53,1)-MATCH(O94,'等級表'!$C$4:$C$53,1)&gt;=2,"（2等級以上：随時改定の見込み）",""))</f>
        <v/>
      </c>
      <c r="T94" s="7" t="n"/>
    </row>
    <row r="95">
      <c r="A95" s="7" t="n"/>
      <c r="B95" s="8" t="n"/>
      <c r="C95" s="8" t="n"/>
      <c r="D95" s="8" t="n"/>
      <c r="E95" s="9" t="n"/>
      <c r="F95" s="9" t="n"/>
      <c r="G95" s="9" t="n"/>
      <c r="H95" s="8" t="n"/>
      <c r="I95" s="8" t="n"/>
      <c r="J95" s="10" t="n"/>
      <c r="K95" s="10" t="n"/>
      <c r="L95" s="8" t="n"/>
      <c r="M95" s="10" t="n"/>
      <c r="N95" s="10" t="n"/>
      <c r="O95" s="11">
        <f>IF(OR(B95="",J95=""),"",J95+N(M95))</f>
        <v/>
      </c>
      <c r="P95" s="11">
        <f>IF(OR(B95="",K95=""),"",K95+N(N95))</f>
        <v/>
      </c>
      <c r="Q95" s="11">
        <f>IF(OR(O95="",P95=""),"",P95-O95)</f>
        <v/>
      </c>
      <c r="R95" s="12">
        <f>IF(OR(Q95="",N(O95)=0),"",Q95/O95)</f>
        <v/>
      </c>
      <c r="S95" s="13">
        <f>IF(OR(O95="",P95=""),"",MATCH(O95,'等級表'!$C$4:$C$53,1)&amp;"等級→"&amp;MATCH(P95,'等級表'!$C$4:$C$53,1)&amp;"等級"&amp;IF(MATCH(P95,'等級表'!$C$4:$C$53,1)-MATCH(O95,'等級表'!$C$4:$C$53,1)&gt;=2,"（2等級以上：随時改定の見込み）",""))</f>
        <v/>
      </c>
      <c r="T95" s="7" t="n"/>
    </row>
    <row r="96">
      <c r="A96" s="7" t="n"/>
      <c r="B96" s="8" t="n"/>
      <c r="C96" s="8" t="n"/>
      <c r="D96" s="8" t="n"/>
      <c r="E96" s="9" t="n"/>
      <c r="F96" s="9" t="n"/>
      <c r="G96" s="9" t="n"/>
      <c r="H96" s="8" t="n"/>
      <c r="I96" s="8" t="n"/>
      <c r="J96" s="10" t="n"/>
      <c r="K96" s="10" t="n"/>
      <c r="L96" s="8" t="n"/>
      <c r="M96" s="10" t="n"/>
      <c r="N96" s="10" t="n"/>
      <c r="O96" s="11">
        <f>IF(OR(B96="",J96=""),"",J96+N(M96))</f>
        <v/>
      </c>
      <c r="P96" s="11">
        <f>IF(OR(B96="",K96=""),"",K96+N(N96))</f>
        <v/>
      </c>
      <c r="Q96" s="11">
        <f>IF(OR(O96="",P96=""),"",P96-O96)</f>
        <v/>
      </c>
      <c r="R96" s="12">
        <f>IF(OR(Q96="",N(O96)=0),"",Q96/O96)</f>
        <v/>
      </c>
      <c r="S96" s="13">
        <f>IF(OR(O96="",P96=""),"",MATCH(O96,'等級表'!$C$4:$C$53,1)&amp;"等級→"&amp;MATCH(P96,'等級表'!$C$4:$C$53,1)&amp;"等級"&amp;IF(MATCH(P96,'等級表'!$C$4:$C$53,1)-MATCH(O96,'等級表'!$C$4:$C$53,1)&gt;=2,"（2等級以上：随時改定の見込み）",""))</f>
        <v/>
      </c>
      <c r="T96" s="7" t="n"/>
    </row>
    <row r="97">
      <c r="A97" s="7" t="n"/>
      <c r="B97" s="8" t="n"/>
      <c r="C97" s="8" t="n"/>
      <c r="D97" s="8" t="n"/>
      <c r="E97" s="9" t="n"/>
      <c r="F97" s="9" t="n"/>
      <c r="G97" s="9" t="n"/>
      <c r="H97" s="8" t="n"/>
      <c r="I97" s="8" t="n"/>
      <c r="J97" s="10" t="n"/>
      <c r="K97" s="10" t="n"/>
      <c r="L97" s="8" t="n"/>
      <c r="M97" s="10" t="n"/>
      <c r="N97" s="10" t="n"/>
      <c r="O97" s="11">
        <f>IF(OR(B97="",J97=""),"",J97+N(M97))</f>
        <v/>
      </c>
      <c r="P97" s="11">
        <f>IF(OR(B97="",K97=""),"",K97+N(N97))</f>
        <v/>
      </c>
      <c r="Q97" s="11">
        <f>IF(OR(O97="",P97=""),"",P97-O97)</f>
        <v/>
      </c>
      <c r="R97" s="12">
        <f>IF(OR(Q97="",N(O97)=0),"",Q97/O97)</f>
        <v/>
      </c>
      <c r="S97" s="13">
        <f>IF(OR(O97="",P97=""),"",MATCH(O97,'等級表'!$C$4:$C$53,1)&amp;"等級→"&amp;MATCH(P97,'等級表'!$C$4:$C$53,1)&amp;"等級"&amp;IF(MATCH(P97,'等級表'!$C$4:$C$53,1)-MATCH(O97,'等級表'!$C$4:$C$53,1)&gt;=2,"（2等級以上：随時改定の見込み）",""))</f>
        <v/>
      </c>
      <c r="T97" s="7" t="n"/>
    </row>
    <row r="98">
      <c r="A98" s="7" t="n"/>
      <c r="B98" s="8" t="n"/>
      <c r="C98" s="8" t="n"/>
      <c r="D98" s="8" t="n"/>
      <c r="E98" s="9" t="n"/>
      <c r="F98" s="9" t="n"/>
      <c r="G98" s="9" t="n"/>
      <c r="H98" s="8" t="n"/>
      <c r="I98" s="8" t="n"/>
      <c r="J98" s="10" t="n"/>
      <c r="K98" s="10" t="n"/>
      <c r="L98" s="8" t="n"/>
      <c r="M98" s="10" t="n"/>
      <c r="N98" s="10" t="n"/>
      <c r="O98" s="11">
        <f>IF(OR(B98="",J98=""),"",J98+N(M98))</f>
        <v/>
      </c>
      <c r="P98" s="11">
        <f>IF(OR(B98="",K98=""),"",K98+N(N98))</f>
        <v/>
      </c>
      <c r="Q98" s="11">
        <f>IF(OR(O98="",P98=""),"",P98-O98)</f>
        <v/>
      </c>
      <c r="R98" s="12">
        <f>IF(OR(Q98="",N(O98)=0),"",Q98/O98)</f>
        <v/>
      </c>
      <c r="S98" s="13">
        <f>IF(OR(O98="",P98=""),"",MATCH(O98,'等級表'!$C$4:$C$53,1)&amp;"等級→"&amp;MATCH(P98,'等級表'!$C$4:$C$53,1)&amp;"等級"&amp;IF(MATCH(P98,'等級表'!$C$4:$C$53,1)-MATCH(O98,'等級表'!$C$4:$C$53,1)&gt;=2,"（2等級以上：随時改定の見込み）",""))</f>
        <v/>
      </c>
      <c r="T98" s="7" t="n"/>
    </row>
    <row r="99">
      <c r="A99" s="7" t="n"/>
      <c r="B99" s="8" t="n"/>
      <c r="C99" s="8" t="n"/>
      <c r="D99" s="8" t="n"/>
      <c r="E99" s="9" t="n"/>
      <c r="F99" s="9" t="n"/>
      <c r="G99" s="9" t="n"/>
      <c r="H99" s="8" t="n"/>
      <c r="I99" s="8" t="n"/>
      <c r="J99" s="10" t="n"/>
      <c r="K99" s="10" t="n"/>
      <c r="L99" s="8" t="n"/>
      <c r="M99" s="10" t="n"/>
      <c r="N99" s="10" t="n"/>
      <c r="O99" s="11">
        <f>IF(OR(B99="",J99=""),"",J99+N(M99))</f>
        <v/>
      </c>
      <c r="P99" s="11">
        <f>IF(OR(B99="",K99=""),"",K99+N(N99))</f>
        <v/>
      </c>
      <c r="Q99" s="11">
        <f>IF(OR(O99="",P99=""),"",P99-O99)</f>
        <v/>
      </c>
      <c r="R99" s="12">
        <f>IF(OR(Q99="",N(O99)=0),"",Q99/O99)</f>
        <v/>
      </c>
      <c r="S99" s="13">
        <f>IF(OR(O99="",P99=""),"",MATCH(O99,'等級表'!$C$4:$C$53,1)&amp;"等級→"&amp;MATCH(P99,'等級表'!$C$4:$C$53,1)&amp;"等級"&amp;IF(MATCH(P99,'等級表'!$C$4:$C$53,1)-MATCH(O99,'等級表'!$C$4:$C$53,1)&gt;=2,"（2等級以上：随時改定の見込み）",""))</f>
        <v/>
      </c>
      <c r="T99" s="7" t="n"/>
    </row>
    <row r="100">
      <c r="A100" s="7" t="n"/>
      <c r="B100" s="8" t="n"/>
      <c r="C100" s="8" t="n"/>
      <c r="D100" s="8" t="n"/>
      <c r="E100" s="9" t="n"/>
      <c r="F100" s="9" t="n"/>
      <c r="G100" s="9" t="n"/>
      <c r="H100" s="8" t="n"/>
      <c r="I100" s="8" t="n"/>
      <c r="J100" s="10" t="n"/>
      <c r="K100" s="10" t="n"/>
      <c r="L100" s="8" t="n"/>
      <c r="M100" s="10" t="n"/>
      <c r="N100" s="10" t="n"/>
      <c r="O100" s="11">
        <f>IF(OR(B100="",J100=""),"",J100+N(M100))</f>
        <v/>
      </c>
      <c r="P100" s="11">
        <f>IF(OR(B100="",K100=""),"",K100+N(N100))</f>
        <v/>
      </c>
      <c r="Q100" s="11">
        <f>IF(OR(O100="",P100=""),"",P100-O100)</f>
        <v/>
      </c>
      <c r="R100" s="12">
        <f>IF(OR(Q100="",N(O100)=0),"",Q100/O100)</f>
        <v/>
      </c>
      <c r="S100" s="13">
        <f>IF(OR(O100="",P100=""),"",MATCH(O100,'等級表'!$C$4:$C$53,1)&amp;"等級→"&amp;MATCH(P100,'等級表'!$C$4:$C$53,1)&amp;"等級"&amp;IF(MATCH(P100,'等級表'!$C$4:$C$53,1)-MATCH(O100,'等級表'!$C$4:$C$53,1)&gt;=2,"（2等級以上：随時改定の見込み）",""))</f>
        <v/>
      </c>
      <c r="T100" s="7" t="n"/>
    </row>
    <row r="101">
      <c r="A101" s="7" t="n"/>
      <c r="B101" s="8" t="n"/>
      <c r="C101" s="8" t="n"/>
      <c r="D101" s="8" t="n"/>
      <c r="E101" s="9" t="n"/>
      <c r="F101" s="9" t="n"/>
      <c r="G101" s="9" t="n"/>
      <c r="H101" s="8" t="n"/>
      <c r="I101" s="8" t="n"/>
      <c r="J101" s="10" t="n"/>
      <c r="K101" s="10" t="n"/>
      <c r="L101" s="8" t="n"/>
      <c r="M101" s="10" t="n"/>
      <c r="N101" s="10" t="n"/>
      <c r="O101" s="11">
        <f>IF(OR(B101="",J101=""),"",J101+N(M101))</f>
        <v/>
      </c>
      <c r="P101" s="11">
        <f>IF(OR(B101="",K101=""),"",K101+N(N101))</f>
        <v/>
      </c>
      <c r="Q101" s="11">
        <f>IF(OR(O101="",P101=""),"",P101-O101)</f>
        <v/>
      </c>
      <c r="R101" s="12">
        <f>IF(OR(Q101="",N(O101)=0),"",Q101/O101)</f>
        <v/>
      </c>
      <c r="S101" s="13">
        <f>IF(OR(O101="",P101=""),"",MATCH(O101,'等級表'!$C$4:$C$53,1)&amp;"等級→"&amp;MATCH(P101,'等級表'!$C$4:$C$53,1)&amp;"等級"&amp;IF(MATCH(P101,'等級表'!$C$4:$C$53,1)-MATCH(O101,'等級表'!$C$4:$C$53,1)&gt;=2,"（2等級以上：随時改定の見込み）",""))</f>
        <v/>
      </c>
      <c r="T101" s="7" t="n"/>
    </row>
    <row r="102">
      <c r="A102" s="7" t="n"/>
      <c r="B102" s="8" t="n"/>
      <c r="C102" s="8" t="n"/>
      <c r="D102" s="8" t="n"/>
      <c r="E102" s="9" t="n"/>
      <c r="F102" s="9" t="n"/>
      <c r="G102" s="9" t="n"/>
      <c r="H102" s="8" t="n"/>
      <c r="I102" s="8" t="n"/>
      <c r="J102" s="10" t="n"/>
      <c r="K102" s="10" t="n"/>
      <c r="L102" s="8" t="n"/>
      <c r="M102" s="10" t="n"/>
      <c r="N102" s="10" t="n"/>
      <c r="O102" s="11">
        <f>IF(OR(B102="",J102=""),"",J102+N(M102))</f>
        <v/>
      </c>
      <c r="P102" s="11">
        <f>IF(OR(B102="",K102=""),"",K102+N(N102))</f>
        <v/>
      </c>
      <c r="Q102" s="11">
        <f>IF(OR(O102="",P102=""),"",P102-O102)</f>
        <v/>
      </c>
      <c r="R102" s="12">
        <f>IF(OR(Q102="",N(O102)=0),"",Q102/O102)</f>
        <v/>
      </c>
      <c r="S102" s="13">
        <f>IF(OR(O102="",P102=""),"",MATCH(O102,'等級表'!$C$4:$C$53,1)&amp;"等級→"&amp;MATCH(P102,'等級表'!$C$4:$C$53,1)&amp;"等級"&amp;IF(MATCH(P102,'等級表'!$C$4:$C$53,1)-MATCH(O102,'等級表'!$C$4:$C$53,1)&gt;=2,"（2等級以上：随時改定の見込み）",""))</f>
        <v/>
      </c>
      <c r="T102" s="7" t="n"/>
    </row>
    <row r="103">
      <c r="A103" s="7" t="n"/>
      <c r="B103" s="8" t="n"/>
      <c r="C103" s="8" t="n"/>
      <c r="D103" s="8" t="n"/>
      <c r="E103" s="9" t="n"/>
      <c r="F103" s="9" t="n"/>
      <c r="G103" s="9" t="n"/>
      <c r="H103" s="8" t="n"/>
      <c r="I103" s="8" t="n"/>
      <c r="J103" s="10" t="n"/>
      <c r="K103" s="10" t="n"/>
      <c r="L103" s="8" t="n"/>
      <c r="M103" s="10" t="n"/>
      <c r="N103" s="10" t="n"/>
      <c r="O103" s="11">
        <f>IF(OR(B103="",J103=""),"",J103+N(M103))</f>
        <v/>
      </c>
      <c r="P103" s="11">
        <f>IF(OR(B103="",K103=""),"",K103+N(N103))</f>
        <v/>
      </c>
      <c r="Q103" s="11">
        <f>IF(OR(O103="",P103=""),"",P103-O103)</f>
        <v/>
      </c>
      <c r="R103" s="12">
        <f>IF(OR(Q103="",N(O103)=0),"",Q103/O103)</f>
        <v/>
      </c>
      <c r="S103" s="13">
        <f>IF(OR(O103="",P103=""),"",MATCH(O103,'等級表'!$C$4:$C$53,1)&amp;"等級→"&amp;MATCH(P103,'等級表'!$C$4:$C$53,1)&amp;"等級"&amp;IF(MATCH(P103,'等級表'!$C$4:$C$53,1)-MATCH(O103,'等級表'!$C$4:$C$53,1)&gt;=2,"（2等級以上：随時改定の見込み）",""))</f>
        <v/>
      </c>
      <c r="T103" s="7" t="n"/>
    </row>
    <row r="104">
      <c r="A104" s="7" t="n"/>
      <c r="B104" s="8" t="n"/>
      <c r="C104" s="8" t="n"/>
      <c r="D104" s="8" t="n"/>
      <c r="E104" s="9" t="n"/>
      <c r="F104" s="9" t="n"/>
      <c r="G104" s="9" t="n"/>
      <c r="H104" s="8" t="n"/>
      <c r="I104" s="8" t="n"/>
      <c r="J104" s="10" t="n"/>
      <c r="K104" s="10" t="n"/>
      <c r="L104" s="8" t="n"/>
      <c r="M104" s="10" t="n"/>
      <c r="N104" s="10" t="n"/>
      <c r="O104" s="11">
        <f>IF(OR(B104="",J104=""),"",J104+N(M104))</f>
        <v/>
      </c>
      <c r="P104" s="11">
        <f>IF(OR(B104="",K104=""),"",K104+N(N104))</f>
        <v/>
      </c>
      <c r="Q104" s="11">
        <f>IF(OR(O104="",P104=""),"",P104-O104)</f>
        <v/>
      </c>
      <c r="R104" s="12">
        <f>IF(OR(Q104="",N(O104)=0),"",Q104/O104)</f>
        <v/>
      </c>
      <c r="S104" s="13">
        <f>IF(OR(O104="",P104=""),"",MATCH(O104,'等級表'!$C$4:$C$53,1)&amp;"等級→"&amp;MATCH(P104,'等級表'!$C$4:$C$53,1)&amp;"等級"&amp;IF(MATCH(P104,'等級表'!$C$4:$C$53,1)-MATCH(O104,'等級表'!$C$4:$C$53,1)&gt;=2,"（2等級以上：随時改定の見込み）",""))</f>
        <v/>
      </c>
      <c r="T104" s="7" t="n"/>
    </row>
    <row r="105">
      <c r="A105" s="7" t="n"/>
      <c r="B105" s="8" t="n"/>
      <c r="C105" s="8" t="n"/>
      <c r="D105" s="8" t="n"/>
      <c r="E105" s="9" t="n"/>
      <c r="F105" s="9" t="n"/>
      <c r="G105" s="9" t="n"/>
      <c r="H105" s="8" t="n"/>
      <c r="I105" s="8" t="n"/>
      <c r="J105" s="10" t="n"/>
      <c r="K105" s="10" t="n"/>
      <c r="L105" s="8" t="n"/>
      <c r="M105" s="10" t="n"/>
      <c r="N105" s="10" t="n"/>
      <c r="O105" s="11">
        <f>IF(OR(B105="",J105=""),"",J105+N(M105))</f>
        <v/>
      </c>
      <c r="P105" s="11">
        <f>IF(OR(B105="",K105=""),"",K105+N(N105))</f>
        <v/>
      </c>
      <c r="Q105" s="11">
        <f>IF(OR(O105="",P105=""),"",P105-O105)</f>
        <v/>
      </c>
      <c r="R105" s="12">
        <f>IF(OR(Q105="",N(O105)=0),"",Q105/O105)</f>
        <v/>
      </c>
      <c r="S105" s="13">
        <f>IF(OR(O105="",P105=""),"",MATCH(O105,'等級表'!$C$4:$C$53,1)&amp;"等級→"&amp;MATCH(P105,'等級表'!$C$4:$C$53,1)&amp;"等級"&amp;IF(MATCH(P105,'等級表'!$C$4:$C$53,1)-MATCH(O105,'等級表'!$C$4:$C$53,1)&gt;=2,"（2等級以上：随時改定の見込み）",""))</f>
        <v/>
      </c>
      <c r="T105" s="7" t="n"/>
    </row>
    <row r="106">
      <c r="A106" s="7" t="n"/>
      <c r="B106" s="8" t="n"/>
      <c r="C106" s="8" t="n"/>
      <c r="D106" s="8" t="n"/>
      <c r="E106" s="9" t="n"/>
      <c r="F106" s="9" t="n"/>
      <c r="G106" s="9" t="n"/>
      <c r="H106" s="8" t="n"/>
      <c r="I106" s="8" t="n"/>
      <c r="J106" s="10" t="n"/>
      <c r="K106" s="10" t="n"/>
      <c r="L106" s="8" t="n"/>
      <c r="M106" s="10" t="n"/>
      <c r="N106" s="10" t="n"/>
      <c r="O106" s="11">
        <f>IF(OR(B106="",J106=""),"",J106+N(M106))</f>
        <v/>
      </c>
      <c r="P106" s="11">
        <f>IF(OR(B106="",K106=""),"",K106+N(N106))</f>
        <v/>
      </c>
      <c r="Q106" s="11">
        <f>IF(OR(O106="",P106=""),"",P106-O106)</f>
        <v/>
      </c>
      <c r="R106" s="12">
        <f>IF(OR(Q106="",N(O106)=0),"",Q106/O106)</f>
        <v/>
      </c>
      <c r="S106" s="13">
        <f>IF(OR(O106="",P106=""),"",MATCH(O106,'等級表'!$C$4:$C$53,1)&amp;"等級→"&amp;MATCH(P106,'等級表'!$C$4:$C$53,1)&amp;"等級"&amp;IF(MATCH(P106,'等級表'!$C$4:$C$53,1)-MATCH(O106,'等級表'!$C$4:$C$53,1)&gt;=2,"（2等級以上：随時改定の見込み）",""))</f>
        <v/>
      </c>
      <c r="T106" s="7" t="n"/>
    </row>
    <row r="107">
      <c r="A107" s="7" t="n"/>
      <c r="B107" s="8" t="n"/>
      <c r="C107" s="8" t="n"/>
      <c r="D107" s="8" t="n"/>
      <c r="E107" s="9" t="n"/>
      <c r="F107" s="9" t="n"/>
      <c r="G107" s="9" t="n"/>
      <c r="H107" s="8" t="n"/>
      <c r="I107" s="8" t="n"/>
      <c r="J107" s="10" t="n"/>
      <c r="K107" s="10" t="n"/>
      <c r="L107" s="8" t="n"/>
      <c r="M107" s="10" t="n"/>
      <c r="N107" s="10" t="n"/>
      <c r="O107" s="11">
        <f>IF(OR(B107="",J107=""),"",J107+N(M107))</f>
        <v/>
      </c>
      <c r="P107" s="11">
        <f>IF(OR(B107="",K107=""),"",K107+N(N107))</f>
        <v/>
      </c>
      <c r="Q107" s="11">
        <f>IF(OR(O107="",P107=""),"",P107-O107)</f>
        <v/>
      </c>
      <c r="R107" s="12">
        <f>IF(OR(Q107="",N(O107)=0),"",Q107/O107)</f>
        <v/>
      </c>
      <c r="S107" s="13">
        <f>IF(OR(O107="",P107=""),"",MATCH(O107,'等級表'!$C$4:$C$53,1)&amp;"等級→"&amp;MATCH(P107,'等級表'!$C$4:$C$53,1)&amp;"等級"&amp;IF(MATCH(P107,'等級表'!$C$4:$C$53,1)-MATCH(O107,'等級表'!$C$4:$C$53,1)&gt;=2,"（2等級以上：随時改定の見込み）",""))</f>
        <v/>
      </c>
      <c r="T107" s="7" t="n"/>
    </row>
    <row r="108">
      <c r="A108" s="7" t="n"/>
      <c r="B108" s="8" t="n"/>
      <c r="C108" s="8" t="n"/>
      <c r="D108" s="8" t="n"/>
      <c r="E108" s="9" t="n"/>
      <c r="F108" s="9" t="n"/>
      <c r="G108" s="9" t="n"/>
      <c r="H108" s="8" t="n"/>
      <c r="I108" s="8" t="n"/>
      <c r="J108" s="10" t="n"/>
      <c r="K108" s="10" t="n"/>
      <c r="L108" s="8" t="n"/>
      <c r="M108" s="10" t="n"/>
      <c r="N108" s="10" t="n"/>
      <c r="O108" s="11">
        <f>IF(OR(B108="",J108=""),"",J108+N(M108))</f>
        <v/>
      </c>
      <c r="P108" s="11">
        <f>IF(OR(B108="",K108=""),"",K108+N(N108))</f>
        <v/>
      </c>
      <c r="Q108" s="11">
        <f>IF(OR(O108="",P108=""),"",P108-O108)</f>
        <v/>
      </c>
      <c r="R108" s="12">
        <f>IF(OR(Q108="",N(O108)=0),"",Q108/O108)</f>
        <v/>
      </c>
      <c r="S108" s="13">
        <f>IF(OR(O108="",P108=""),"",MATCH(O108,'等級表'!$C$4:$C$53,1)&amp;"等級→"&amp;MATCH(P108,'等級表'!$C$4:$C$53,1)&amp;"等級"&amp;IF(MATCH(P108,'等級表'!$C$4:$C$53,1)-MATCH(O108,'等級表'!$C$4:$C$53,1)&gt;=2,"（2等級以上：随時改定の見込み）",""))</f>
        <v/>
      </c>
      <c r="T108" s="7" t="n"/>
    </row>
    <row r="109">
      <c r="A109" s="7" t="n"/>
      <c r="B109" s="8" t="n"/>
      <c r="C109" s="8" t="n"/>
      <c r="D109" s="8" t="n"/>
      <c r="E109" s="9" t="n"/>
      <c r="F109" s="9" t="n"/>
      <c r="G109" s="9" t="n"/>
      <c r="H109" s="8" t="n"/>
      <c r="I109" s="8" t="n"/>
      <c r="J109" s="10" t="n"/>
      <c r="K109" s="10" t="n"/>
      <c r="L109" s="8" t="n"/>
      <c r="M109" s="10" t="n"/>
      <c r="N109" s="10" t="n"/>
      <c r="O109" s="11">
        <f>IF(OR(B109="",J109=""),"",J109+N(M109))</f>
        <v/>
      </c>
      <c r="P109" s="11">
        <f>IF(OR(B109="",K109=""),"",K109+N(N109))</f>
        <v/>
      </c>
      <c r="Q109" s="11">
        <f>IF(OR(O109="",P109=""),"",P109-O109)</f>
        <v/>
      </c>
      <c r="R109" s="12">
        <f>IF(OR(Q109="",N(O109)=0),"",Q109/O109)</f>
        <v/>
      </c>
      <c r="S109" s="13">
        <f>IF(OR(O109="",P109=""),"",MATCH(O109,'等級表'!$C$4:$C$53,1)&amp;"等級→"&amp;MATCH(P109,'等級表'!$C$4:$C$53,1)&amp;"等級"&amp;IF(MATCH(P109,'等級表'!$C$4:$C$53,1)-MATCH(O109,'等級表'!$C$4:$C$53,1)&gt;=2,"（2等級以上：随時改定の見込み）",""))</f>
        <v/>
      </c>
      <c r="T109" s="7" t="n"/>
    </row>
  </sheetData>
  <mergeCells count="4">
    <mergeCell ref="B7:E7"/>
    <mergeCell ref="B6:E6"/>
    <mergeCell ref="B5:E5"/>
    <mergeCell ref="B4:E4"/>
  </mergeCells>
  <conditionalFormatting sqref="S10:S109">
    <cfRule type="expression" priority="1" dxfId="0">
      <formula>ISNUMBER(SEARCH("随時改定",S10))</formula>
    </cfRule>
  </conditionalFormatting>
  <conditionalFormatting sqref="Q10:Q109">
    <cfRule type="expression" priority="2" dxfId="1">
      <formula>AND(Q10&lt;&gt;"",N(Q10)&lt;=0)</formula>
    </cfRule>
  </conditionalFormatting>
  <dataValidations count="3">
    <dataValidation sqref="H10:H109" showDropDown="0" showInputMessage="0" showErrorMessage="0" allowBlank="1" error="一覧から選んでください" type="list">
      <formula1>"定期昇給,人事評価,昇格・昇進,市場水準への調整,資格取得,その他"</formula1>
    </dataValidation>
    <dataValidation sqref="T10:T109" showDropDown="0" showInputMessage="0" showErrorMessage="0" allowBlank="1" error="一覧から選んでください" type="list">
      <formula1>"あり,なし"</formula1>
    </dataValidation>
    <dataValidation sqref="E10:G109" showDropDown="0" showInputMessage="0" showErrorMessage="0" allowBlank="1" type="date" operator="greaterThan">
      <formula1>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I43"/>
  <sheetViews>
    <sheetView showGridLines="0" tabSelected="1" workbookViewId="0">
      <selection activeCell="A1" sqref="A1"/>
    </sheetView>
  </sheetViews>
  <sheetFormatPr baseColWidth="8" defaultRowHeight="15"/>
  <cols>
    <col width="4" customWidth="1" min="1" max="1"/>
    <col width="20" customWidth="1" min="2" max="2"/>
    <col width="15" customWidth="1" min="3" max="3"/>
    <col width="15" customWidth="1" min="4" max="4"/>
    <col width="15" customWidth="1" min="5" max="5"/>
    <col width="12" customWidth="1" min="6" max="6"/>
    <col hidden="1" width="13" customWidth="1" min="8" max="8"/>
    <col hidden="1" width="13" customWidth="1" min="9" max="9"/>
  </cols>
  <sheetData>
    <row r="1">
      <c r="A1" s="14" t="inlineStr">
        <is>
          <t>昇給通知書（印刷用）</t>
        </is>
      </c>
    </row>
    <row r="2">
      <c r="A2" s="15" t="inlineStr">
        <is>
          <t>社員番号を入れると、一覧シートの内容が下の通知書に反映されます。印刷範囲は5行目から下です。</t>
        </is>
      </c>
    </row>
    <row r="3">
      <c r="A3" s="3" t="inlineStr">
        <is>
          <t>社員番号</t>
        </is>
      </c>
      <c r="B3" s="16" t="n">
        <v>1</v>
      </c>
      <c r="H3" t="inlineStr">
        <is>
          <t>row</t>
        </is>
      </c>
      <c r="I3">
        <f>IFERROR(MATCH($B$3,'一覧'!$A$10:$A$109,0),0)</f>
        <v/>
      </c>
    </row>
    <row r="4">
      <c r="H4" t="inlineStr">
        <is>
          <t>name</t>
        </is>
      </c>
      <c r="I4">
        <f>IF($I$3=0,"",IF(INDEX('一覧'!$B$10:$B$109,$I$3)="","",INDEX('一覧'!$B$10:$B$109,$I$3)))</f>
        <v/>
      </c>
    </row>
    <row r="5">
      <c r="E5" s="17">
        <f>IF($I$7="","",TEXT($I$7,"yyyy年m月d日"))</f>
        <v/>
      </c>
      <c r="H5" t="inlineStr">
        <is>
          <t>dept</t>
        </is>
      </c>
      <c r="I5">
        <f>IF($I$3=0,"",IF(INDEX('一覧'!$C$10:$C$109,$I$3)="","",INDEX('一覧'!$C$10:$C$109,$I$3)))</f>
        <v/>
      </c>
    </row>
    <row r="6">
      <c r="H6" t="inlineStr">
        <is>
          <t>position</t>
        </is>
      </c>
      <c r="I6">
        <f>IF($I$3=0,"",IF(INDEX('一覧'!$D$10:$D$109,$I$3)="","",INDEX('一覧'!$D$10:$D$109,$I$3)))</f>
        <v/>
      </c>
    </row>
    <row r="7">
      <c r="A7" s="18">
        <f>IF($I$4="","",IF($I$5="","",$I$5&amp;"　")&amp;IF($I$6="","",$I$6&amp;"　")&amp;$I$4&amp;"　様")</f>
        <v/>
      </c>
      <c r="H7" t="inlineStr">
        <is>
          <t>issue</t>
        </is>
      </c>
      <c r="I7" s="19">
        <f>IF($I$3=0,"",IF(INDEX('一覧'!$E$10:$E$109,$I$3)="","",INDEX('一覧'!$E$10:$E$109,$I$3)))</f>
        <v/>
      </c>
    </row>
    <row r="8">
      <c r="H8" t="inlineStr">
        <is>
          <t>eff</t>
        </is>
      </c>
      <c r="I8" s="19">
        <f>IF($I$3=0,"",IF(INDEX('一覧'!$F$10:$F$109,$I$3)="","",INDEX('一覧'!$F$10:$F$109,$I$3)))</f>
        <v/>
      </c>
    </row>
    <row r="9">
      <c r="C9" s="17">
        <f>$I$23</f>
        <v/>
      </c>
      <c r="H9" t="inlineStr">
        <is>
          <t>pay</t>
        </is>
      </c>
      <c r="I9" s="19">
        <f>IF($I$3=0,"",IF(INDEX('一覧'!$G$10:$G$109,$I$3)="","",INDEX('一覧'!$G$10:$G$109,$I$3)))</f>
        <v/>
      </c>
    </row>
    <row r="10">
      <c r="C10" s="20">
        <f>$I$22</f>
        <v/>
      </c>
      <c r="H10" t="inlineStr">
        <is>
          <t>reason</t>
        </is>
      </c>
      <c r="I10">
        <f>IF($I$3=0,"",IF(INDEX('一覧'!$H$10:$H$109,$I$3)="","",INDEX('一覧'!$H$10:$H$109,$I$3)))</f>
        <v/>
      </c>
    </row>
    <row r="11">
      <c r="C11" s="17">
        <f>"代表取締役　"&amp;$I$24</f>
        <v/>
      </c>
      <c r="H11" t="inlineStr">
        <is>
          <t>detail</t>
        </is>
      </c>
      <c r="I11">
        <f>IF($I$3=0,"",IF(INDEX('一覧'!$I$10:$I$109,$I$3)="","",INDEX('一覧'!$I$10:$I$109,$I$3)))</f>
        <v/>
      </c>
    </row>
    <row r="12">
      <c r="H12" t="inlineStr">
        <is>
          <t>baseBefore</t>
        </is>
      </c>
      <c r="I12">
        <f>IF($I$3=0,"",IF(INDEX('一覧'!$J$10:$J$109,$I$3)="","",INDEX('一覧'!$J$10:$J$109,$I$3)))</f>
        <v/>
      </c>
    </row>
    <row r="13" ht="30" customHeight="1">
      <c r="A13" s="21" t="inlineStr">
        <is>
          <t>昇　給　通　知　書</t>
        </is>
      </c>
      <c r="H13" t="inlineStr">
        <is>
          <t>baseAfter</t>
        </is>
      </c>
      <c r="I13">
        <f>IF($I$3=0,"",IF(INDEX('一覧'!$K$10:$K$109,$I$3)="","",INDEX('一覧'!$K$10:$K$109,$I$3)))</f>
        <v/>
      </c>
    </row>
    <row r="14">
      <c r="H14" t="inlineStr">
        <is>
          <t>allowName</t>
        </is>
      </c>
      <c r="I14">
        <f>IF($I$3=0,"",IF(INDEX('一覧'!$L$10:$L$109,$I$3)="","",INDEX('一覧'!$L$10:$L$109,$I$3)))</f>
        <v/>
      </c>
    </row>
    <row r="15" ht="20" customHeight="1">
      <c r="A15" s="22" t="inlineStr">
        <is>
          <t>日頃のご尽力に感謝いたします。下記のとおり給与を改定（昇給）することとなりましたので、通知いたします。</t>
        </is>
      </c>
      <c r="H15" t="inlineStr">
        <is>
          <t>allowBefore</t>
        </is>
      </c>
      <c r="I15">
        <f>IF($I$3=0,"",IF(INDEX('一覧'!$M$10:$M$109,$I$3)="","",INDEX('一覧'!$M$10:$M$109,$I$3)))</f>
        <v/>
      </c>
    </row>
    <row r="16">
      <c r="H16" t="inlineStr">
        <is>
          <t>allowAfter</t>
        </is>
      </c>
      <c r="I16">
        <f>IF($I$3=0,"",IF(INDEX('一覧'!$N$10:$N$109,$I$3)="","",INDEX('一覧'!$N$10:$N$109,$I$3)))</f>
        <v/>
      </c>
    </row>
    <row r="17">
      <c r="H17" t="inlineStr">
        <is>
          <t>totalBefore</t>
        </is>
      </c>
      <c r="I17">
        <f>IF($I$3=0,"",IF(INDEX('一覧'!$O$10:$O$109,$I$3)="","",INDEX('一覧'!$O$10:$O$109,$I$3)))</f>
        <v/>
      </c>
    </row>
    <row r="18">
      <c r="A18" s="23" t="inlineStr">
        <is>
          <t>記</t>
        </is>
      </c>
      <c r="H18" t="inlineStr">
        <is>
          <t>totalAfter</t>
        </is>
      </c>
      <c r="I18">
        <f>IF($I$3=0,"",IF(INDEX('一覧'!$P$10:$P$109,$I$3)="","",INDEX('一覧'!$P$10:$P$109,$I$3)))</f>
        <v/>
      </c>
    </row>
    <row r="19">
      <c r="H19" t="inlineStr">
        <is>
          <t>raise</t>
        </is>
      </c>
      <c r="I19">
        <f>IF($I$3=0,"",IF(INDEX('一覧'!$Q$10:$Q$109,$I$3)="","",INDEX('一覧'!$Q$10:$Q$109,$I$3)))</f>
        <v/>
      </c>
    </row>
    <row r="20">
      <c r="A20" s="20" t="inlineStr">
        <is>
          <t>1.</t>
        </is>
      </c>
      <c r="B20" s="24" t="inlineStr">
        <is>
          <t>給与の改定</t>
        </is>
      </c>
      <c r="H20" t="inlineStr">
        <is>
          <t>rate</t>
        </is>
      </c>
      <c r="I20">
        <f>IF($I$3=0,"",IF(INDEX('一覧'!$R$10:$R$109,$I$3)="","",INDEX('一覧'!$R$10:$R$109,$I$3)))</f>
        <v/>
      </c>
    </row>
    <row r="21">
      <c r="B21" s="25" t="inlineStr">
        <is>
          <t>項目</t>
        </is>
      </c>
      <c r="C21" s="26" t="inlineStr">
        <is>
          <t>改定前</t>
        </is>
      </c>
      <c r="D21" s="26" t="inlineStr">
        <is>
          <t>改定後</t>
        </is>
      </c>
      <c r="E21" s="26" t="inlineStr">
        <is>
          <t>増減</t>
        </is>
      </c>
      <c r="H21" t="inlineStr">
        <is>
          <t>receipt</t>
        </is>
      </c>
      <c r="I21">
        <f>IF($I$3=0,"",IF(INDEX('一覧'!$T$10:$T$109,$I$3)="","",INDEX('一覧'!$T$10:$T$109,$I$3)))</f>
        <v/>
      </c>
    </row>
    <row r="22">
      <c r="B22" s="27">
        <f>"基本給"</f>
        <v/>
      </c>
      <c r="C22" s="28">
        <f>IF($I$12="","",TEXT($I$12,"#,##0")&amp;"円")</f>
        <v/>
      </c>
      <c r="D22" s="28">
        <f>IF($I$13="","",TEXT($I$13,"#,##0")&amp;"円")</f>
        <v/>
      </c>
      <c r="E22" s="28">
        <f>IF(OR($I$12="",$I$13=""),"",IF($I$13-$I$12&gt;0,"+","")&amp;TEXT($I$13-$I$12,"#,##0")&amp;"円")</f>
        <v/>
      </c>
      <c r="H22" t="inlineStr">
        <is>
          <t>company</t>
        </is>
      </c>
      <c r="I22">
        <f>'一覧'!$B$4</f>
        <v/>
      </c>
    </row>
    <row r="23">
      <c r="B23" s="27">
        <f>IF($I$14&lt;&gt;"",$I$14,"手当")</f>
        <v/>
      </c>
      <c r="C23" s="28">
        <f>IF($I$14&lt;&gt;"",TEXT(IF($I$14&lt;&gt;"",N($I$15),""),"#,##0")&amp;"円","－")</f>
        <v/>
      </c>
      <c r="D23" s="28">
        <f>IF($I$14&lt;&gt;"",TEXT(IF($I$14&lt;&gt;"",N($I$16),""),"#,##0")&amp;"円","－")</f>
        <v/>
      </c>
      <c r="E23" s="28">
        <f>IF($I$14&lt;&gt;"",IF(N($I$16)-N($I$15)&gt;0,"+","")&amp;TEXT(N($I$16)-N($I$15),"#,##0")&amp;"円","－")</f>
        <v/>
      </c>
      <c r="H23" t="inlineStr">
        <is>
          <t>companyAddress</t>
        </is>
      </c>
      <c r="I23">
        <f>'一覧'!$B$5</f>
        <v/>
      </c>
    </row>
    <row r="24">
      <c r="B24" s="27">
        <f>"月額合計"</f>
        <v/>
      </c>
      <c r="C24" s="28">
        <f>IF($I$17="","",TEXT($I$17,"#,##0")&amp;"円")</f>
        <v/>
      </c>
      <c r="D24" s="28">
        <f>IF($I$18="","",TEXT($I$18,"#,##0")&amp;"円")</f>
        <v/>
      </c>
      <c r="E24" s="28">
        <f>IF(OR($I$17="",$I$18=""),"",IF($I$18-$I$17&gt;0,"+","")&amp;TEXT($I$18-$I$17,"#,##0")&amp;"円")</f>
        <v/>
      </c>
      <c r="H24" t="inlineStr">
        <is>
          <t>rep</t>
        </is>
      </c>
      <c r="I24">
        <f>'一覧'!$B$6</f>
        <v/>
      </c>
    </row>
    <row r="25" ht="18" customHeight="1">
      <c r="B25" s="29">
        <f>IF($I$19="","","昇給額：月額"&amp;TEXT($I$19,"#,##0")&amp;"円"&amp;"（年額換算"&amp;TEXT($I$19*12,"#,##0")&amp;"円"&amp;"）　昇給率："&amp;TEXT($I$20,"0.0%")&amp;IF($I$14&lt;&gt;"","（月額合計に対する割合）","（基本給に対する割合）"))</f>
        <v/>
      </c>
      <c r="H25" t="inlineStr">
        <is>
          <t>contact</t>
        </is>
      </c>
      <c r="I25">
        <f>'一覧'!$B$7</f>
        <v/>
      </c>
    </row>
    <row r="27">
      <c r="A27" s="20" t="inlineStr">
        <is>
          <t>2.</t>
        </is>
      </c>
      <c r="B27" s="24" t="inlineStr">
        <is>
          <t>適用開始日</t>
        </is>
      </c>
    </row>
    <row r="28" ht="18" customHeight="1">
      <c r="B28" s="22">
        <f>IF($I$8="","",IF($I$8="","",TEXT($I$8,"yyyy年m月d日"))&amp;"から適用します"&amp;IF($I$9="","","（"&amp;IF($I$9="","",TEXT($I$9,"yyyy年m月d日"))&amp;"支給の給与から反映）")&amp;"。")</f>
        <v/>
      </c>
    </row>
    <row r="30">
      <c r="A30" s="20" t="inlineStr">
        <is>
          <t>3.</t>
        </is>
      </c>
      <c r="B30" s="24" t="inlineStr">
        <is>
          <t>昇給の理由</t>
        </is>
      </c>
    </row>
    <row r="31" ht="30" customHeight="1">
      <c r="B31" s="22">
        <f>$I$10&amp;IF($I$11="","","："&amp;$I$11)</f>
        <v/>
      </c>
    </row>
    <row r="33">
      <c r="A33" s="20" t="inlineStr">
        <is>
          <t>4.</t>
        </is>
      </c>
      <c r="B33" s="24" t="inlineStr">
        <is>
          <t>賞与・退職金</t>
        </is>
      </c>
    </row>
    <row r="34" ht="30" customHeight="1">
      <c r="B34" s="22" t="inlineStr">
        <is>
          <t>適用開始日以降の賞与および退職金のうち基本給を基礎とするものは、改定後の基本給により算定します。詳細は就業規則・賃金規程・退職金規程の定めによります。</t>
        </is>
      </c>
    </row>
    <row r="36">
      <c r="A36" s="20" t="inlineStr">
        <is>
          <t>5.</t>
        </is>
      </c>
      <c r="B36" s="24" t="inlineStr">
        <is>
          <t>お問い合わせ</t>
        </is>
      </c>
    </row>
    <row r="37" ht="18" customHeight="1">
      <c r="B37" s="22">
        <f>"本件に関するお問い合わせは、"&amp;$I$25&amp;"までお願いいたします。"</f>
        <v/>
      </c>
    </row>
    <row r="39">
      <c r="F39" s="20" t="inlineStr">
        <is>
          <t>以上</t>
        </is>
      </c>
    </row>
    <row r="41">
      <c r="A41" s="24">
        <f>IF($I$21="あり","受領確認","")</f>
        <v/>
      </c>
    </row>
    <row r="42">
      <c r="A42" s="22">
        <f>IF($I$21="あり","上記の通知を受けました。","")</f>
        <v/>
      </c>
    </row>
    <row r="43" ht="24" customHeight="1">
      <c r="A43" s="22">
        <f>IF($I$21="あり","受領日　　　　年　　月　　日　　　　氏名　＿＿＿＿＿＿＿＿＿＿＿＿","")</f>
        <v/>
      </c>
    </row>
  </sheetData>
  <mergeCells count="16">
    <mergeCell ref="C9:F9"/>
    <mergeCell ref="A41:C41"/>
    <mergeCell ref="A42:F42"/>
    <mergeCell ref="A13:F13"/>
    <mergeCell ref="B34:F34"/>
    <mergeCell ref="B25:F25"/>
    <mergeCell ref="B28:F28"/>
    <mergeCell ref="B37:F37"/>
    <mergeCell ref="E5:F5"/>
    <mergeCell ref="B31:F31"/>
    <mergeCell ref="A18:F18"/>
    <mergeCell ref="C11:F11"/>
    <mergeCell ref="C10:F10"/>
    <mergeCell ref="A43:F43"/>
    <mergeCell ref="A7:F7"/>
    <mergeCell ref="A15:F16"/>
  </mergeCells>
  <dataValidations count="1">
    <dataValidation sqref="B3" showDropDown="0" showInputMessage="0" showErrorMessage="0" allowBlank="1" type="list">
      <formula1>='一覧'!$A$10:$A$109</formula1>
    </dataValidation>
  </dataValidations>
  <printOptions horizontalCentered="1"/>
  <pageMargins left="0.7" right="0.7" top="0.7" bottom="0.7"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24" customWidth="1" min="1" max="1"/>
    <col width="110" customWidth="1" min="2" max="2"/>
  </cols>
  <sheetData>
    <row r="1">
      <c r="A1" s="1" t="inlineStr">
        <is>
          <t>昇給通知書（エクセル版）の使い方</t>
        </is>
      </c>
    </row>
    <row r="2">
      <c r="A2" s="30" t="inlineStr">
        <is>
          <t>手順</t>
        </is>
      </c>
      <c r="B2" s="31" t="inlineStr">
        <is>
          <t>1. 一覧シートの4〜7行目に会社の情報を入れます。2. 10行目から1人1行で対象者を入れます（10〜11行目は記入例）。3. 通知書シートのB3に社員番号を入れ、印刷します。</t>
        </is>
      </c>
    </row>
    <row r="3">
      <c r="A3" s="30" t="inlineStr">
        <is>
          <t>昇給額・昇給率</t>
        </is>
      </c>
      <c r="B3" s="31" t="inlineStr">
        <is>
          <t>月額合計（基本給＋手当）の改定後から改定前を引いた額が昇給額、昇給額÷改定前の月額合計が昇給率です。手当を入れない場合は基本給に対する割合になります。</t>
        </is>
      </c>
    </row>
    <row r="4">
      <c r="A4" s="30" t="inlineStr">
        <is>
          <t>等級の目安</t>
        </is>
      </c>
      <c r="B4" s="31" t="inlineStr">
        <is>
          <t>改定前後の月額合計を、健康保険の標準報酬月額の等級表（等級表シート）に当てはめた目安です。2等級以上の差があれば、随時改定（月額変更届）の対象になる見込みです。実際の判定は、変動月から3か月の報酬（残業代などを含む）の平均で行い、3か月とも支払基礎日数が17日以上必要です。新しい標準報酬月額は4か月目から適用されます。</t>
        </is>
      </c>
    </row>
    <row r="5">
      <c r="A5" s="30" t="inlineStr">
        <is>
          <t>定時決定</t>
        </is>
      </c>
      <c r="B5" s="31" t="inlineStr">
        <is>
          <t>随時改定に当たらない昇給は、4〜6月の報酬をもとにする定時決定（算定基礎届は7月10日まで）で、9月から反映されます。</t>
        </is>
      </c>
    </row>
    <row r="6">
      <c r="A6" s="30" t="inlineStr">
        <is>
          <t>文例とオンライン版</t>
        </is>
      </c>
      <c r="B6" s="31" t="inlineStr">
        <is>
          <t>昇給辞令の形式、昇給のお知らせ例文、メール文例、日本語・英語のPDFを作れるオンライン版はこちら：https://www.saiyouteam.com/jp/playbook/hr-operations/hr-notice-templates/salary-increase-notice/</t>
        </is>
      </c>
    </row>
    <row r="7">
      <c r="A7" s="30" t="inlineStr">
        <is>
          <t>出典</t>
        </is>
      </c>
      <c r="B7" s="31" t="inlineStr">
        <is>
          <t>日本年金機構「随時改定（月額変更届）」「定時決定（算定基礎届）」／協会けんぽ「令和8年度保険料額表」</t>
        </is>
      </c>
    </row>
    <row r="8">
      <c r="A8" s="30" t="inlineStr">
        <is>
          <t>ご注意</t>
        </is>
      </c>
      <c r="B8" s="31" t="inlineStr">
        <is>
          <t>一般的な目安であり、専門家の助言に代わるものではありません。2026年10月時点の公表情報に基づきます。個別のケースは社会保険労務士にご確認ください。</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3"/>
  <sheetViews>
    <sheetView tabSelected="0" workbookViewId="0">
      <selection activeCell="A1" sqref="A1"/>
    </sheetView>
  </sheetViews>
  <sheetFormatPr baseColWidth="8" defaultRowHeight="15"/>
  <cols>
    <col width="8" customWidth="1" min="1" max="1"/>
    <col width="14" customWidth="1" min="2" max="2"/>
    <col width="16" customWidth="1" min="3" max="3"/>
    <col width="16" customWidth="1" min="4" max="4"/>
  </cols>
  <sheetData>
    <row r="1">
      <c r="A1" s="32" t="inlineStr">
        <is>
          <t>健康保険の標準報酬月額の等級表（協会けんぽ 令和8年度保険料額表）</t>
        </is>
      </c>
    </row>
    <row r="2">
      <c r="A2" s="15" t="inlineStr">
        <is>
          <t>等級の目安の計算に使います。厚生年金保険の等級（1〜32等級）は、健康保険の4〜35等級に当たります。</t>
        </is>
      </c>
    </row>
    <row r="3">
      <c r="A3" s="33" t="inlineStr">
        <is>
          <t>等級</t>
        </is>
      </c>
      <c r="B3" s="33" t="inlineStr">
        <is>
          <t>標準報酬月額</t>
        </is>
      </c>
      <c r="C3" s="33" t="inlineStr">
        <is>
          <t>報酬月額（以上）</t>
        </is>
      </c>
      <c r="D3" s="33" t="inlineStr">
        <is>
          <t>報酬月額（未満）</t>
        </is>
      </c>
    </row>
    <row r="4">
      <c r="A4" s="34" t="n">
        <v>1</v>
      </c>
      <c r="B4" s="35" t="n">
        <v>58000</v>
      </c>
      <c r="C4" s="35" t="n">
        <v>0</v>
      </c>
      <c r="D4" s="35" t="n">
        <v>63000</v>
      </c>
    </row>
    <row r="5">
      <c r="A5" s="34" t="n">
        <v>2</v>
      </c>
      <c r="B5" s="35" t="n">
        <v>68000</v>
      </c>
      <c r="C5" s="35" t="n">
        <v>63000</v>
      </c>
      <c r="D5" s="35" t="n">
        <v>73000</v>
      </c>
    </row>
    <row r="6">
      <c r="A6" s="34" t="n">
        <v>3</v>
      </c>
      <c r="B6" s="35" t="n">
        <v>78000</v>
      </c>
      <c r="C6" s="35" t="n">
        <v>73000</v>
      </c>
      <c r="D6" s="35" t="n">
        <v>83000</v>
      </c>
    </row>
    <row r="7">
      <c r="A7" s="34" t="n">
        <v>4</v>
      </c>
      <c r="B7" s="35" t="n">
        <v>88000</v>
      </c>
      <c r="C7" s="35" t="n">
        <v>83000</v>
      </c>
      <c r="D7" s="35" t="n">
        <v>93000</v>
      </c>
    </row>
    <row r="8">
      <c r="A8" s="34" t="n">
        <v>5</v>
      </c>
      <c r="B8" s="35" t="n">
        <v>98000</v>
      </c>
      <c r="C8" s="35" t="n">
        <v>93000</v>
      </c>
      <c r="D8" s="35" t="n">
        <v>101000</v>
      </c>
    </row>
    <row r="9">
      <c r="A9" s="34" t="n">
        <v>6</v>
      </c>
      <c r="B9" s="35" t="n">
        <v>104000</v>
      </c>
      <c r="C9" s="35" t="n">
        <v>101000</v>
      </c>
      <c r="D9" s="35" t="n">
        <v>107000</v>
      </c>
    </row>
    <row r="10">
      <c r="A10" s="34" t="n">
        <v>7</v>
      </c>
      <c r="B10" s="35" t="n">
        <v>110000</v>
      </c>
      <c r="C10" s="35" t="n">
        <v>107000</v>
      </c>
      <c r="D10" s="35" t="n">
        <v>114000</v>
      </c>
    </row>
    <row r="11">
      <c r="A11" s="34" t="n">
        <v>8</v>
      </c>
      <c r="B11" s="35" t="n">
        <v>118000</v>
      </c>
      <c r="C11" s="35" t="n">
        <v>114000</v>
      </c>
      <c r="D11" s="35" t="n">
        <v>122000</v>
      </c>
    </row>
    <row r="12">
      <c r="A12" s="34" t="n">
        <v>9</v>
      </c>
      <c r="B12" s="35" t="n">
        <v>126000</v>
      </c>
      <c r="C12" s="35" t="n">
        <v>122000</v>
      </c>
      <c r="D12" s="35" t="n">
        <v>130000</v>
      </c>
    </row>
    <row r="13">
      <c r="A13" s="34" t="n">
        <v>10</v>
      </c>
      <c r="B13" s="35" t="n">
        <v>134000</v>
      </c>
      <c r="C13" s="35" t="n">
        <v>130000</v>
      </c>
      <c r="D13" s="35" t="n">
        <v>138000</v>
      </c>
    </row>
    <row r="14">
      <c r="A14" s="34" t="n">
        <v>11</v>
      </c>
      <c r="B14" s="35" t="n">
        <v>142000</v>
      </c>
      <c r="C14" s="35" t="n">
        <v>138000</v>
      </c>
      <c r="D14" s="35" t="n">
        <v>146000</v>
      </c>
    </row>
    <row r="15">
      <c r="A15" s="34" t="n">
        <v>12</v>
      </c>
      <c r="B15" s="35" t="n">
        <v>150000</v>
      </c>
      <c r="C15" s="35" t="n">
        <v>146000</v>
      </c>
      <c r="D15" s="35" t="n">
        <v>155000</v>
      </c>
    </row>
    <row r="16">
      <c r="A16" s="34" t="n">
        <v>13</v>
      </c>
      <c r="B16" s="35" t="n">
        <v>160000</v>
      </c>
      <c r="C16" s="35" t="n">
        <v>155000</v>
      </c>
      <c r="D16" s="35" t="n">
        <v>165000</v>
      </c>
    </row>
    <row r="17">
      <c r="A17" s="34" t="n">
        <v>14</v>
      </c>
      <c r="B17" s="35" t="n">
        <v>170000</v>
      </c>
      <c r="C17" s="35" t="n">
        <v>165000</v>
      </c>
      <c r="D17" s="35" t="n">
        <v>175000</v>
      </c>
    </row>
    <row r="18">
      <c r="A18" s="34" t="n">
        <v>15</v>
      </c>
      <c r="B18" s="35" t="n">
        <v>180000</v>
      </c>
      <c r="C18" s="35" t="n">
        <v>175000</v>
      </c>
      <c r="D18" s="35" t="n">
        <v>185000</v>
      </c>
    </row>
    <row r="19">
      <c r="A19" s="34" t="n">
        <v>16</v>
      </c>
      <c r="B19" s="35" t="n">
        <v>190000</v>
      </c>
      <c r="C19" s="35" t="n">
        <v>185000</v>
      </c>
      <c r="D19" s="35" t="n">
        <v>195000</v>
      </c>
    </row>
    <row r="20">
      <c r="A20" s="34" t="n">
        <v>17</v>
      </c>
      <c r="B20" s="35" t="n">
        <v>200000</v>
      </c>
      <c r="C20" s="35" t="n">
        <v>195000</v>
      </c>
      <c r="D20" s="35" t="n">
        <v>210000</v>
      </c>
    </row>
    <row r="21">
      <c r="A21" s="34" t="n">
        <v>18</v>
      </c>
      <c r="B21" s="35" t="n">
        <v>220000</v>
      </c>
      <c r="C21" s="35" t="n">
        <v>210000</v>
      </c>
      <c r="D21" s="35" t="n">
        <v>230000</v>
      </c>
    </row>
    <row r="22">
      <c r="A22" s="34" t="n">
        <v>19</v>
      </c>
      <c r="B22" s="35" t="n">
        <v>240000</v>
      </c>
      <c r="C22" s="35" t="n">
        <v>230000</v>
      </c>
      <c r="D22" s="35" t="n">
        <v>250000</v>
      </c>
    </row>
    <row r="23">
      <c r="A23" s="34" t="n">
        <v>20</v>
      </c>
      <c r="B23" s="35" t="n">
        <v>260000</v>
      </c>
      <c r="C23" s="35" t="n">
        <v>250000</v>
      </c>
      <c r="D23" s="35" t="n">
        <v>270000</v>
      </c>
    </row>
    <row r="24">
      <c r="A24" s="34" t="n">
        <v>21</v>
      </c>
      <c r="B24" s="35" t="n">
        <v>280000</v>
      </c>
      <c r="C24" s="35" t="n">
        <v>270000</v>
      </c>
      <c r="D24" s="35" t="n">
        <v>290000</v>
      </c>
    </row>
    <row r="25">
      <c r="A25" s="34" t="n">
        <v>22</v>
      </c>
      <c r="B25" s="35" t="n">
        <v>300000</v>
      </c>
      <c r="C25" s="35" t="n">
        <v>290000</v>
      </c>
      <c r="D25" s="35" t="n">
        <v>310000</v>
      </c>
    </row>
    <row r="26">
      <c r="A26" s="34" t="n">
        <v>23</v>
      </c>
      <c r="B26" s="35" t="n">
        <v>320000</v>
      </c>
      <c r="C26" s="35" t="n">
        <v>310000</v>
      </c>
      <c r="D26" s="35" t="n">
        <v>330000</v>
      </c>
    </row>
    <row r="27">
      <c r="A27" s="34" t="n">
        <v>24</v>
      </c>
      <c r="B27" s="35" t="n">
        <v>340000</v>
      </c>
      <c r="C27" s="35" t="n">
        <v>330000</v>
      </c>
      <c r="D27" s="35" t="n">
        <v>350000</v>
      </c>
    </row>
    <row r="28">
      <c r="A28" s="34" t="n">
        <v>25</v>
      </c>
      <c r="B28" s="35" t="n">
        <v>360000</v>
      </c>
      <c r="C28" s="35" t="n">
        <v>350000</v>
      </c>
      <c r="D28" s="35" t="n">
        <v>370000</v>
      </c>
    </row>
    <row r="29">
      <c r="A29" s="34" t="n">
        <v>26</v>
      </c>
      <c r="B29" s="35" t="n">
        <v>380000</v>
      </c>
      <c r="C29" s="35" t="n">
        <v>370000</v>
      </c>
      <c r="D29" s="35" t="n">
        <v>395000</v>
      </c>
    </row>
    <row r="30">
      <c r="A30" s="34" t="n">
        <v>27</v>
      </c>
      <c r="B30" s="35" t="n">
        <v>410000</v>
      </c>
      <c r="C30" s="35" t="n">
        <v>395000</v>
      </c>
      <c r="D30" s="35" t="n">
        <v>425000</v>
      </c>
    </row>
    <row r="31">
      <c r="A31" s="34" t="n">
        <v>28</v>
      </c>
      <c r="B31" s="35" t="n">
        <v>440000</v>
      </c>
      <c r="C31" s="35" t="n">
        <v>425000</v>
      </c>
      <c r="D31" s="35" t="n">
        <v>455000</v>
      </c>
    </row>
    <row r="32">
      <c r="A32" s="34" t="n">
        <v>29</v>
      </c>
      <c r="B32" s="35" t="n">
        <v>470000</v>
      </c>
      <c r="C32" s="35" t="n">
        <v>455000</v>
      </c>
      <c r="D32" s="35" t="n">
        <v>485000</v>
      </c>
    </row>
    <row r="33">
      <c r="A33" s="34" t="n">
        <v>30</v>
      </c>
      <c r="B33" s="35" t="n">
        <v>500000</v>
      </c>
      <c r="C33" s="35" t="n">
        <v>485000</v>
      </c>
      <c r="D33" s="35" t="n">
        <v>515000</v>
      </c>
    </row>
    <row r="34">
      <c r="A34" s="34" t="n">
        <v>31</v>
      </c>
      <c r="B34" s="35" t="n">
        <v>530000</v>
      </c>
      <c r="C34" s="35" t="n">
        <v>515000</v>
      </c>
      <c r="D34" s="35" t="n">
        <v>545000</v>
      </c>
    </row>
    <row r="35">
      <c r="A35" s="34" t="n">
        <v>32</v>
      </c>
      <c r="B35" s="35" t="n">
        <v>560000</v>
      </c>
      <c r="C35" s="35" t="n">
        <v>545000</v>
      </c>
      <c r="D35" s="35" t="n">
        <v>575000</v>
      </c>
    </row>
    <row r="36">
      <c r="A36" s="34" t="n">
        <v>33</v>
      </c>
      <c r="B36" s="35" t="n">
        <v>590000</v>
      </c>
      <c r="C36" s="35" t="n">
        <v>575000</v>
      </c>
      <c r="D36" s="35" t="n">
        <v>605000</v>
      </c>
    </row>
    <row r="37">
      <c r="A37" s="34" t="n">
        <v>34</v>
      </c>
      <c r="B37" s="35" t="n">
        <v>620000</v>
      </c>
      <c r="C37" s="35" t="n">
        <v>605000</v>
      </c>
      <c r="D37" s="35" t="n">
        <v>635000</v>
      </c>
    </row>
    <row r="38">
      <c r="A38" s="34" t="n">
        <v>35</v>
      </c>
      <c r="B38" s="35" t="n">
        <v>650000</v>
      </c>
      <c r="C38" s="35" t="n">
        <v>635000</v>
      </c>
      <c r="D38" s="35" t="n">
        <v>665000</v>
      </c>
    </row>
    <row r="39">
      <c r="A39" s="34" t="n">
        <v>36</v>
      </c>
      <c r="B39" s="35" t="n">
        <v>680000</v>
      </c>
      <c r="C39" s="35" t="n">
        <v>665000</v>
      </c>
      <c r="D39" s="35" t="n">
        <v>695000</v>
      </c>
    </row>
    <row r="40">
      <c r="A40" s="34" t="n">
        <v>37</v>
      </c>
      <c r="B40" s="35" t="n">
        <v>710000</v>
      </c>
      <c r="C40" s="35" t="n">
        <v>695000</v>
      </c>
      <c r="D40" s="35" t="n">
        <v>730000</v>
      </c>
    </row>
    <row r="41">
      <c r="A41" s="34" t="n">
        <v>38</v>
      </c>
      <c r="B41" s="35" t="n">
        <v>750000</v>
      </c>
      <c r="C41" s="35" t="n">
        <v>730000</v>
      </c>
      <c r="D41" s="35" t="n">
        <v>770000</v>
      </c>
    </row>
    <row r="42">
      <c r="A42" s="34" t="n">
        <v>39</v>
      </c>
      <c r="B42" s="35" t="n">
        <v>790000</v>
      </c>
      <c r="C42" s="35" t="n">
        <v>770000</v>
      </c>
      <c r="D42" s="35" t="n">
        <v>810000</v>
      </c>
    </row>
    <row r="43">
      <c r="A43" s="34" t="n">
        <v>40</v>
      </c>
      <c r="B43" s="35" t="n">
        <v>830000</v>
      </c>
      <c r="C43" s="35" t="n">
        <v>810000</v>
      </c>
      <c r="D43" s="35" t="n">
        <v>855000</v>
      </c>
    </row>
    <row r="44">
      <c r="A44" s="34" t="n">
        <v>41</v>
      </c>
      <c r="B44" s="35" t="n">
        <v>880000</v>
      </c>
      <c r="C44" s="35" t="n">
        <v>855000</v>
      </c>
      <c r="D44" s="35" t="n">
        <v>905000</v>
      </c>
    </row>
    <row r="45">
      <c r="A45" s="34" t="n">
        <v>42</v>
      </c>
      <c r="B45" s="35" t="n">
        <v>930000</v>
      </c>
      <c r="C45" s="35" t="n">
        <v>905000</v>
      </c>
      <c r="D45" s="35" t="n">
        <v>955000</v>
      </c>
    </row>
    <row r="46">
      <c r="A46" s="34" t="n">
        <v>43</v>
      </c>
      <c r="B46" s="35" t="n">
        <v>980000</v>
      </c>
      <c r="C46" s="35" t="n">
        <v>955000</v>
      </c>
      <c r="D46" s="35" t="n">
        <v>1005000</v>
      </c>
    </row>
    <row r="47">
      <c r="A47" s="34" t="n">
        <v>44</v>
      </c>
      <c r="B47" s="35" t="n">
        <v>1030000</v>
      </c>
      <c r="C47" s="35" t="n">
        <v>1005000</v>
      </c>
      <c r="D47" s="35" t="n">
        <v>1055000</v>
      </c>
    </row>
    <row r="48">
      <c r="A48" s="34" t="n">
        <v>45</v>
      </c>
      <c r="B48" s="35" t="n">
        <v>1090000</v>
      </c>
      <c r="C48" s="35" t="n">
        <v>1055000</v>
      </c>
      <c r="D48" s="35" t="n">
        <v>1115000</v>
      </c>
    </row>
    <row r="49">
      <c r="A49" s="34" t="n">
        <v>46</v>
      </c>
      <c r="B49" s="35" t="n">
        <v>1150000</v>
      </c>
      <c r="C49" s="35" t="n">
        <v>1115000</v>
      </c>
      <c r="D49" s="35" t="n">
        <v>1175000</v>
      </c>
    </row>
    <row r="50">
      <c r="A50" s="34" t="n">
        <v>47</v>
      </c>
      <c r="B50" s="35" t="n">
        <v>1210000</v>
      </c>
      <c r="C50" s="35" t="n">
        <v>1175000</v>
      </c>
      <c r="D50" s="35" t="n">
        <v>1235000</v>
      </c>
    </row>
    <row r="51">
      <c r="A51" s="34" t="n">
        <v>48</v>
      </c>
      <c r="B51" s="35" t="n">
        <v>1270000</v>
      </c>
      <c r="C51" s="35" t="n">
        <v>1235000</v>
      </c>
      <c r="D51" s="35" t="n">
        <v>1295000</v>
      </c>
    </row>
    <row r="52">
      <c r="A52" s="34" t="n">
        <v>49</v>
      </c>
      <c r="B52" s="35" t="n">
        <v>1330000</v>
      </c>
      <c r="C52" s="35" t="n">
        <v>1295000</v>
      </c>
      <c r="D52" s="35" t="n">
        <v>1355000</v>
      </c>
    </row>
    <row r="53">
      <c r="A53" s="34" t="n">
        <v>50</v>
      </c>
      <c r="B53" s="35" t="n">
        <v>1390000</v>
      </c>
      <c r="C53" s="35" t="n">
        <v>1355000</v>
      </c>
      <c r="D53" s="35"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2026-10-12T04:28:58Z</dcterms:created>
  <dcterms:modified xsi:type="dcterms:W3CDTF">2026-10-12T04:28:58Z</dcterms:modified>
</cp:coreProperties>
</file>